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pinal\Desktop\"/>
    </mc:Choice>
  </mc:AlternateContent>
  <bookViews>
    <workbookView xWindow="0" yWindow="0" windowWidth="21570" windowHeight="8085"/>
  </bookViews>
  <sheets>
    <sheet name="Cantidades Pinalito-Constanza" sheetId="1" r:id="rId1"/>
  </sheets>
  <externalReferences>
    <externalReference r:id="rId2"/>
    <externalReference r:id="rId3"/>
  </externalReferences>
  <definedNames>
    <definedName name="Agregados">[1]Materiales!$B$4</definedName>
    <definedName name="Agregados_Hormigon">[1]Materiales!$B$5</definedName>
    <definedName name="Albañil_Dia">[1]MO!$C$14</definedName>
    <definedName name="Ayudante">[2]MO!$C$22</definedName>
    <definedName name="Carpintero_1ra">[2]MO!$C$21</definedName>
    <definedName name="Carpintero_2da">[2]MO!$C$20</definedName>
    <definedName name="Cemento_Gris">[1]Materiales!$B$3</definedName>
    <definedName name="Madera">[1]Materiales!$B$1</definedName>
    <definedName name="Obrero_Dia">[2]MO!$C$11</definedName>
    <definedName name="Obrero_Hr">[1]MO!$D$11</definedName>
    <definedName name="Sereno_Mes">[2]MO!$B$16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2" i="1"/>
  <c r="F22" i="1" s="1"/>
  <c r="C18" i="1"/>
  <c r="F18" i="1" s="1"/>
  <c r="C21" i="1"/>
  <c r="F21" i="1" s="1"/>
  <c r="C19" i="1"/>
  <c r="A18" i="1" l="1"/>
  <c r="A19" i="1" s="1"/>
  <c r="A20" i="1" s="1"/>
  <c r="A21" i="1" s="1"/>
  <c r="A22" i="1" s="1"/>
  <c r="F19" i="1" l="1"/>
  <c r="F20" i="1"/>
  <c r="F25" i="1" l="1"/>
  <c r="F13" i="1"/>
  <c r="F12" i="1"/>
  <c r="F26" i="1" l="1"/>
  <c r="F11" i="1" l="1"/>
  <c r="F14" i="1" l="1"/>
  <c r="F30" i="1" s="1"/>
</calcChain>
</file>

<file path=xl/sharedStrings.xml><?xml version="1.0" encoding="utf-8"?>
<sst xmlns="http://schemas.openxmlformats.org/spreadsheetml/2006/main" count="43" uniqueCount="39">
  <si>
    <t>Obra:</t>
  </si>
  <si>
    <t>PARTIDA</t>
  </si>
  <si>
    <t xml:space="preserve">DESCRIPCION </t>
  </si>
  <si>
    <t>CANTIDAD</t>
  </si>
  <si>
    <t>UD.</t>
  </si>
  <si>
    <t>P.U.</t>
  </si>
  <si>
    <t>VALOR</t>
  </si>
  <si>
    <t>TRABAJOS PRELIMINARES</t>
  </si>
  <si>
    <t>PA</t>
  </si>
  <si>
    <t>uds</t>
  </si>
  <si>
    <t>SUB-TOTAL TRABAJOS PRELIMINARES</t>
  </si>
  <si>
    <t>kms</t>
  </si>
  <si>
    <t>A=Variable</t>
  </si>
  <si>
    <t>B=0.25</t>
  </si>
  <si>
    <t>B=Variable</t>
  </si>
  <si>
    <t xml:space="preserve">MANTENIMIENTO DE CAMINOS CIRCUNDANTES A LAS CENTRALES HIDROELECTRICAS </t>
  </si>
  <si>
    <t xml:space="preserve">Letreros de Obra </t>
  </si>
  <si>
    <t>Mantenimiento de Transito</t>
  </si>
  <si>
    <t xml:space="preserve">SUB-TOTAL MOVIMIENTO DE TIERRA Y OBRAS DE ARTE </t>
  </si>
  <si>
    <t>horas</t>
  </si>
  <si>
    <t>CAMINOS CIRCUNDANTES CH PINALITO Y SALTO DE CONSTANZA</t>
  </si>
  <si>
    <t>dias</t>
  </si>
  <si>
    <t>Habilitacion de Paso</t>
  </si>
  <si>
    <t xml:space="preserve">Alquiler de Equipos </t>
  </si>
  <si>
    <t xml:space="preserve">ITBIS </t>
  </si>
  <si>
    <t>Transporte de Equipos Pesados ida y vuelta (EXENTO DE ITBIS)</t>
  </si>
  <si>
    <t>Camion 16 m3 (2 uds)</t>
  </si>
  <si>
    <t>Motoniveladora 12 G o Similar (2 uds)</t>
  </si>
  <si>
    <t>Retro excavadora 320 o similar (4 uds)</t>
  </si>
  <si>
    <t>Camion 7 m3 (4 uds)</t>
  </si>
  <si>
    <t xml:space="preserve">Tractor D4 </t>
  </si>
  <si>
    <t>LOS TRABAJOS SE REALIZARAN DE MANERA SIMULTANEA EN AMBAS CENTRALES</t>
  </si>
  <si>
    <t>PRESUPUESTO PARA EL ALQUILER DE EQUIPOS PARA LA REMOCION DE ESCOMBROS PRODUCTO DE DERRUMBES EN CAMINOS CIRCUNDANTES A LAS CENTRALES HIDROELECTRICAS PINALITO Y SALTO DE CONSTANZA</t>
  </si>
  <si>
    <t>Dirección de Proyectos de Obras Civiles</t>
  </si>
  <si>
    <t xml:space="preserve">     "Año de la Consolidación de la Seguridad Alimentaria" </t>
  </si>
  <si>
    <t>LONGITUD DEL CANAL 3KM</t>
  </si>
  <si>
    <r>
      <t xml:space="preserve"> </t>
    </r>
    <r>
      <rPr>
        <b/>
        <sz val="14"/>
        <color rgb="FF000000"/>
        <rFont val="Times New Roman"/>
        <family val="1"/>
      </rPr>
      <t>Empresa de Generación Hidroeléctrica Dominicana</t>
    </r>
  </si>
  <si>
    <r>
      <t>KM</t>
    </r>
    <r>
      <rPr>
        <u/>
        <sz val="9"/>
        <rFont val="Times New Roman"/>
        <family val="1"/>
      </rPr>
      <t>S</t>
    </r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</si>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</sst>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&quot;RD$&quot;* #,##0.00_-;\-&quot;RD$&quot;* #,##0.00_-;_-&quot;RD$&quot;* &quot;-&quot;??_-;_-@_-"/>
    <numFmt numFmtId="165" formatCode="_-[$$-1C0A]* #,##0.00_ ;_-[$$-1C0A]* \-#,##0.00\ ;_-[$$-1C0A]* &quot;-&quot;??_ ;_-@_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13.5"/>
      <name val="Times New Roman"/>
      <family val="1"/>
    </font>
    <font>
      <sz val="8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Fill="1"/>
    <xf numFmtId="0" fontId="4" fillId="0" borderId="7" xfId="0" applyFont="1" applyFill="1" applyBorder="1" applyAlignment="1">
      <alignment wrapText="1"/>
    </xf>
    <xf numFmtId="0" fontId="7" fillId="0" borderId="9" xfId="0" applyFont="1" applyFill="1" applyBorder="1" applyAlignment="1"/>
    <xf numFmtId="0" fontId="9" fillId="0" borderId="9" xfId="6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9" fillId="0" borderId="10" xfId="6" applyFont="1" applyBorder="1" applyAlignment="1">
      <alignment horizontal="center"/>
    </xf>
    <xf numFmtId="0" fontId="13" fillId="0" borderId="0" xfId="0" applyFont="1" applyBorder="1"/>
    <xf numFmtId="0" fontId="13" fillId="0" borderId="10" xfId="0" applyFont="1" applyBorder="1"/>
    <xf numFmtId="0" fontId="13" fillId="0" borderId="9" xfId="0" applyFont="1" applyBorder="1"/>
    <xf numFmtId="0" fontId="7" fillId="0" borderId="9" xfId="1" applyFont="1" applyBorder="1" applyAlignment="1">
      <alignment vertical="center"/>
    </xf>
    <xf numFmtId="0" fontId="19" fillId="0" borderId="9" xfId="0" applyFont="1" applyBorder="1"/>
    <xf numFmtId="0" fontId="19" fillId="0" borderId="0" xfId="0" applyFont="1" applyBorder="1"/>
    <xf numFmtId="0" fontId="19" fillId="0" borderId="10" xfId="0" applyFont="1" applyBorder="1"/>
    <xf numFmtId="0" fontId="13" fillId="0" borderId="0" xfId="0" applyFont="1"/>
    <xf numFmtId="0" fontId="13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/>
    </xf>
    <xf numFmtId="0" fontId="13" fillId="0" borderId="5" xfId="0" applyFont="1" applyBorder="1"/>
    <xf numFmtId="4" fontId="18" fillId="0" borderId="5" xfId="2" applyNumberFormat="1" applyFont="1" applyBorder="1" applyAlignment="1">
      <alignment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4" fontId="15" fillId="0" borderId="5" xfId="1" applyNumberFormat="1" applyFont="1" applyBorder="1" applyAlignment="1">
      <alignment horizontal="center" vertical="center"/>
    </xf>
    <xf numFmtId="4" fontId="15" fillId="2" borderId="5" xfId="1" applyNumberFormat="1" applyFont="1" applyFill="1" applyBorder="1" applyAlignment="1">
      <alignment horizontal="center" vertical="center"/>
    </xf>
    <xf numFmtId="4" fontId="18" fillId="0" borderId="5" xfId="2" applyNumberFormat="1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/>
    </xf>
    <xf numFmtId="2" fontId="17" fillId="0" borderId="5" xfId="0" applyNumberFormat="1" applyFont="1" applyFill="1" applyBorder="1" applyAlignment="1">
      <alignment horizontal="center" vertical="center"/>
    </xf>
    <xf numFmtId="4" fontId="12" fillId="2" borderId="5" xfId="2" applyNumberFormat="1" applyFont="1" applyFill="1" applyBorder="1" applyAlignment="1">
      <alignment horizontal="left" vertical="center" wrapText="1"/>
    </xf>
    <xf numFmtId="4" fontId="18" fillId="2" borderId="5" xfId="2" applyNumberFormat="1" applyFont="1" applyFill="1" applyBorder="1" applyAlignment="1">
      <alignment vertical="center" wrapText="1"/>
    </xf>
    <xf numFmtId="0" fontId="17" fillId="0" borderId="5" xfId="0" applyFont="1" applyBorder="1"/>
    <xf numFmtId="0" fontId="17" fillId="0" borderId="5" xfId="0" applyFont="1" applyBorder="1" applyAlignment="1">
      <alignment horizontal="left"/>
    </xf>
    <xf numFmtId="0" fontId="13" fillId="4" borderId="5" xfId="0" applyFont="1" applyFill="1" applyBorder="1"/>
    <xf numFmtId="0" fontId="17" fillId="0" borderId="1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/>
    <xf numFmtId="43" fontId="3" fillId="0" borderId="14" xfId="7" applyFont="1" applyFill="1" applyBorder="1" applyAlignment="1">
      <alignment horizontal="center" vertical="center"/>
    </xf>
    <xf numFmtId="0" fontId="13" fillId="4" borderId="4" xfId="0" applyFont="1" applyFill="1" applyBorder="1"/>
    <xf numFmtId="164" fontId="17" fillId="4" borderId="14" xfId="0" applyNumberFormat="1" applyFont="1" applyFill="1" applyBorder="1" applyAlignment="1">
      <alignment vertical="center"/>
    </xf>
    <xf numFmtId="165" fontId="13" fillId="0" borderId="14" xfId="0" applyNumberFormat="1" applyFont="1" applyBorder="1"/>
    <xf numFmtId="0" fontId="13" fillId="0" borderId="4" xfId="0" applyFont="1" applyBorder="1"/>
    <xf numFmtId="0" fontId="11" fillId="0" borderId="0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center"/>
    </xf>
    <xf numFmtId="0" fontId="14" fillId="0" borderId="16" xfId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" fontId="12" fillId="4" borderId="15" xfId="2" applyNumberFormat="1" applyFont="1" applyFill="1" applyBorder="1" applyAlignment="1">
      <alignment horizontal="right" vertical="center" wrapText="1"/>
    </xf>
    <xf numFmtId="4" fontId="12" fillId="4" borderId="11" xfId="2" applyNumberFormat="1" applyFont="1" applyFill="1" applyBorder="1" applyAlignment="1">
      <alignment horizontal="right" vertical="center" wrapText="1"/>
    </xf>
    <xf numFmtId="4" fontId="12" fillId="4" borderId="12" xfId="2" applyNumberFormat="1" applyFont="1" applyFill="1" applyBorder="1" applyAlignment="1">
      <alignment horizontal="right" vertical="center" wrapText="1"/>
    </xf>
    <xf numFmtId="0" fontId="14" fillId="0" borderId="0" xfId="1" applyFont="1" applyBorder="1" applyAlignment="1">
      <alignment horizontal="left" vertical="center" wrapText="1"/>
    </xf>
    <xf numFmtId="0" fontId="14" fillId="0" borderId="10" xfId="1" applyFont="1" applyBorder="1" applyAlignment="1">
      <alignment horizontal="left" vertical="center" wrapText="1"/>
    </xf>
    <xf numFmtId="0" fontId="9" fillId="0" borderId="9" xfId="6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9" fillId="0" borderId="10" xfId="6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3" fontId="7" fillId="0" borderId="0" xfId="7" applyFont="1" applyFill="1" applyBorder="1" applyAlignment="1">
      <alignment horizontal="left"/>
    </xf>
    <xf numFmtId="43" fontId="7" fillId="0" borderId="10" xfId="7" applyFont="1" applyFill="1" applyBorder="1" applyAlignment="1">
      <alignment horizontal="left"/>
    </xf>
    <xf numFmtId="4" fontId="12" fillId="4" borderId="5" xfId="2" applyNumberFormat="1" applyFont="1" applyFill="1" applyBorder="1" applyAlignment="1">
      <alignment horizontal="left" vertical="center" wrapText="1"/>
    </xf>
  </cellXfs>
  <cellStyles count="8">
    <cellStyle name="Millares 2" xfId="3"/>
    <cellStyle name="Millares 2 2 2 2" xfId="7"/>
    <cellStyle name="Normal" xfId="0" builtinId="0"/>
    <cellStyle name="Normal 10" xfId="5"/>
    <cellStyle name="Normal 10 2" xfId="6"/>
    <cellStyle name="Normal 2" xfId="1"/>
    <cellStyle name="Normal 2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232123</xdr:colOff>
      <xdr:row>0</xdr:row>
      <xdr:rowOff>58431</xdr:rowOff>
    </xdr:from>
    <xdr:to>
      <xdr:col>1</xdr:col>
      <xdr:colOff>1476193</xdr:colOff>
      <xdr:row>3</xdr:row>
      <xdr:rowOff>136872</xdr:rowOff>
    </xdr:to>
    <xdr:pic>
      <xdr:nvPicPr>
        <xdr:cNvPr id="2" name="6 Imagen" descr="TIMBRADO FINAL 01.png">
          <a:extLst>
            <a:ext uri="{FF2B5EF4-FFF2-40B4-BE49-F238E27FC236}">
              <a16:creationId xmlns:a16="http://schemas.microsoft.com/office/drawing/2014/main" id="{15FC7CDF-A3DA-4412-9DF4-6D9277BF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123" y="58431"/>
          <a:ext cx="1951641" cy="717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ava/Analisis%20Marzo%2006%20-%20Inca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ximo/Maria%20Angelica/OISOE%20EVA/Calles/Demja%20-%20Hato%20Mayor/Analisis%20Dic%2005%20-%20Demj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Contrato"/>
      <sheetName val="MO"/>
      <sheetName val="Materiales"/>
      <sheetName val="Equipos"/>
      <sheetName val="Calculo"/>
    </sheetNames>
    <sheetDataSet>
      <sheetData sheetId="0" refreshError="1"/>
      <sheetData sheetId="1" refreshError="1">
        <row r="11">
          <cell r="D11">
            <v>33.5</v>
          </cell>
        </row>
        <row r="14">
          <cell r="C14">
            <v>830</v>
          </cell>
        </row>
      </sheetData>
      <sheetData sheetId="2" refreshError="1">
        <row r="1">
          <cell r="B1">
            <v>42.05</v>
          </cell>
        </row>
        <row r="3">
          <cell r="B3">
            <v>100</v>
          </cell>
        </row>
        <row r="4">
          <cell r="B4">
            <v>689.6</v>
          </cell>
        </row>
        <row r="5">
          <cell r="B5">
            <v>689.6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Contrato"/>
      <sheetName val="MO"/>
      <sheetName val="Materiales"/>
      <sheetName val="Equipos"/>
      <sheetName val="Calculo"/>
    </sheetNames>
    <sheetDataSet>
      <sheetData sheetId="0"/>
      <sheetData sheetId="1">
        <row r="11">
          <cell r="C11">
            <v>268</v>
          </cell>
        </row>
        <row r="16">
          <cell r="B16">
            <v>4387.5</v>
          </cell>
        </row>
        <row r="20">
          <cell r="C20">
            <v>511</v>
          </cell>
        </row>
        <row r="21">
          <cell r="C21">
            <v>639</v>
          </cell>
        </row>
        <row r="22">
          <cell r="C22">
            <v>345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topLeftCell="A7" zoomScale="70" zoomScaleNormal="100" zoomScaleSheetLayoutView="70" workbookViewId="0">
      <selection activeCell="J39" sqref="J39"/>
    </sheetView>
  </sheetViews>
  <sheetFormatPr baseColWidth="10" defaultColWidth="11.42578125" defaultRowHeight="15" x14ac:dyDescent="0.25"/>
  <cols>
    <col min="1" max="1" width="10.5703125" style="14" bestFit="1" customWidth="1"/>
    <col min="2" max="2" width="76.42578125" style="14" customWidth="1"/>
    <col min="3" max="3" width="14.28515625" style="14" customWidth="1"/>
    <col min="4" max="4" width="17.85546875" style="14" customWidth="1"/>
    <col min="5" max="5" width="11.42578125" style="14" customWidth="1"/>
    <col min="6" max="6" width="29.140625" style="14" customWidth="1"/>
  </cols>
  <sheetData>
    <row r="1" spans="1:6" s="1" customFormat="1" ht="21.75" customHeight="1" x14ac:dyDescent="0.3">
      <c r="A1" s="2"/>
      <c r="B1" s="57" t="s">
        <v>36</v>
      </c>
      <c r="C1" s="57"/>
      <c r="D1" s="57"/>
      <c r="E1" s="57"/>
      <c r="F1" s="58"/>
    </row>
    <row r="2" spans="1:6" s="1" customFormat="1" ht="15.75" x14ac:dyDescent="0.25">
      <c r="A2" s="3"/>
      <c r="B2" s="59" t="s">
        <v>33</v>
      </c>
      <c r="C2" s="59"/>
      <c r="D2" s="59"/>
      <c r="E2" s="59"/>
      <c r="F2" s="60"/>
    </row>
    <row r="3" spans="1:6" s="1" customFormat="1" ht="12.75" x14ac:dyDescent="0.2">
      <c r="A3" s="54" t="s">
        <v>34</v>
      </c>
      <c r="B3" s="55"/>
      <c r="C3" s="55"/>
      <c r="D3" s="55"/>
      <c r="E3" s="55"/>
      <c r="F3" s="56"/>
    </row>
    <row r="4" spans="1:6" s="1" customFormat="1" ht="12.75" x14ac:dyDescent="0.2">
      <c r="A4" s="4"/>
      <c r="B4" s="5"/>
      <c r="C4" s="5"/>
      <c r="D4" s="5"/>
      <c r="E4" s="5"/>
      <c r="F4" s="6"/>
    </row>
    <row r="5" spans="1:6" ht="35.25" customHeight="1" x14ac:dyDescent="0.25">
      <c r="A5" s="10" t="s">
        <v>0</v>
      </c>
      <c r="B5" s="52" t="s">
        <v>32</v>
      </c>
      <c r="C5" s="52"/>
      <c r="D5" s="52"/>
      <c r="E5" s="52"/>
      <c r="F5" s="53"/>
    </row>
    <row r="6" spans="1:6" x14ac:dyDescent="0.25">
      <c r="A6" s="9"/>
      <c r="B6" s="7"/>
      <c r="C6" s="7"/>
      <c r="D6" s="7"/>
      <c r="E6" s="7"/>
      <c r="F6" s="8"/>
    </row>
    <row r="7" spans="1:6" s="1" customFormat="1" ht="18" thickBot="1" x14ac:dyDescent="0.3">
      <c r="A7" s="45"/>
      <c r="B7" s="42"/>
      <c r="C7" s="43"/>
      <c r="D7" s="44"/>
      <c r="E7" s="61" t="s">
        <v>35</v>
      </c>
      <c r="F7" s="62"/>
    </row>
    <row r="8" spans="1:6" ht="29.25" thickBot="1" x14ac:dyDescent="0.3">
      <c r="A8" s="15"/>
      <c r="B8" s="19" t="s">
        <v>15</v>
      </c>
      <c r="C8" s="16">
        <v>13</v>
      </c>
      <c r="D8" s="16" t="s">
        <v>11</v>
      </c>
      <c r="E8" s="17" t="s">
        <v>12</v>
      </c>
      <c r="F8" s="18" t="s">
        <v>14</v>
      </c>
    </row>
    <row r="9" spans="1:6" ht="24.75" customHeight="1" x14ac:dyDescent="0.25">
      <c r="A9" s="46" t="s">
        <v>1</v>
      </c>
      <c r="B9" s="47" t="s">
        <v>2</v>
      </c>
      <c r="C9" s="47" t="s">
        <v>3</v>
      </c>
      <c r="D9" s="47" t="s">
        <v>4</v>
      </c>
      <c r="E9" s="47" t="s">
        <v>5</v>
      </c>
      <c r="F9" s="48" t="s">
        <v>6</v>
      </c>
    </row>
    <row r="10" spans="1:6" x14ac:dyDescent="0.25">
      <c r="A10" s="35">
        <v>1</v>
      </c>
      <c r="B10" s="32" t="s">
        <v>7</v>
      </c>
      <c r="C10" s="21"/>
      <c r="D10" s="21"/>
      <c r="E10" s="21"/>
      <c r="F10" s="36"/>
    </row>
    <row r="11" spans="1:6" x14ac:dyDescent="0.25">
      <c r="A11" s="35">
        <v>1.01</v>
      </c>
      <c r="B11" s="22" t="s">
        <v>25</v>
      </c>
      <c r="C11" s="23">
        <v>14</v>
      </c>
      <c r="D11" s="24" t="s">
        <v>9</v>
      </c>
      <c r="E11" s="23"/>
      <c r="F11" s="37">
        <f t="shared" ref="F11" si="0">+E11*C11</f>
        <v>0</v>
      </c>
    </row>
    <row r="12" spans="1:6" ht="15" customHeight="1" x14ac:dyDescent="0.25">
      <c r="A12" s="35">
        <v>1.02</v>
      </c>
      <c r="B12" s="22" t="s">
        <v>16</v>
      </c>
      <c r="C12" s="23">
        <v>1</v>
      </c>
      <c r="D12" s="25" t="s">
        <v>37</v>
      </c>
      <c r="E12" s="23"/>
      <c r="F12" s="37">
        <f t="shared" ref="F12:F13" si="1">+E12*C12</f>
        <v>0</v>
      </c>
    </row>
    <row r="13" spans="1:6" ht="15" customHeight="1" x14ac:dyDescent="0.25">
      <c r="A13" s="35">
        <v>1.04</v>
      </c>
      <c r="B13" s="26" t="s">
        <v>17</v>
      </c>
      <c r="C13" s="23">
        <v>1</v>
      </c>
      <c r="D13" s="25" t="s">
        <v>8</v>
      </c>
      <c r="E13" s="23"/>
      <c r="F13" s="37">
        <f t="shared" si="1"/>
        <v>0</v>
      </c>
    </row>
    <row r="14" spans="1:6" x14ac:dyDescent="0.25">
      <c r="A14" s="38"/>
      <c r="B14" s="63" t="s">
        <v>10</v>
      </c>
      <c r="C14" s="63"/>
      <c r="D14" s="33"/>
      <c r="E14" s="33"/>
      <c r="F14" s="39">
        <f>SUM(F11:F13)</f>
        <v>0</v>
      </c>
    </row>
    <row r="15" spans="1:6" x14ac:dyDescent="0.25">
      <c r="A15" s="35">
        <v>2</v>
      </c>
      <c r="B15" s="27" t="s">
        <v>20</v>
      </c>
      <c r="C15" s="20">
        <v>3</v>
      </c>
      <c r="D15" s="20" t="s">
        <v>11</v>
      </c>
      <c r="E15" s="28">
        <v>4.5</v>
      </c>
      <c r="F15" s="34" t="s">
        <v>13</v>
      </c>
    </row>
    <row r="16" spans="1:6" ht="15" customHeight="1" x14ac:dyDescent="0.25">
      <c r="A16" s="35">
        <v>2.0099999999999998</v>
      </c>
      <c r="B16" s="29" t="s">
        <v>22</v>
      </c>
      <c r="C16" s="23"/>
      <c r="D16" s="25"/>
      <c r="E16" s="23"/>
      <c r="F16" s="40"/>
    </row>
    <row r="17" spans="1:6" x14ac:dyDescent="0.25">
      <c r="A17" s="35">
        <v>3</v>
      </c>
      <c r="B17" s="30" t="s">
        <v>23</v>
      </c>
      <c r="C17" s="23"/>
      <c r="D17" s="25"/>
      <c r="E17" s="23"/>
      <c r="F17" s="40"/>
    </row>
    <row r="18" spans="1:6" x14ac:dyDescent="0.25">
      <c r="A18" s="35">
        <f>+A17+0.01</f>
        <v>3.01</v>
      </c>
      <c r="B18" s="30" t="s">
        <v>26</v>
      </c>
      <c r="C18" s="23">
        <f>7*2*2</f>
        <v>28</v>
      </c>
      <c r="D18" s="25" t="s">
        <v>21</v>
      </c>
      <c r="E18" s="23"/>
      <c r="F18" s="37">
        <f t="shared" ref="F18" si="2">+E18*C18</f>
        <v>0</v>
      </c>
    </row>
    <row r="19" spans="1:6" x14ac:dyDescent="0.25">
      <c r="A19" s="35">
        <f t="shared" ref="A19:A22" si="3">+A18+0.01</f>
        <v>3.0199999999999996</v>
      </c>
      <c r="B19" s="30" t="s">
        <v>27</v>
      </c>
      <c r="C19" s="23">
        <f t="shared" ref="C19:C21" si="4">7*2*8</f>
        <v>112</v>
      </c>
      <c r="D19" s="25" t="s">
        <v>19</v>
      </c>
      <c r="E19" s="23"/>
      <c r="F19" s="37">
        <f t="shared" ref="F19" si="5">+E19*C19</f>
        <v>0</v>
      </c>
    </row>
    <row r="20" spans="1:6" x14ac:dyDescent="0.25">
      <c r="A20" s="35">
        <f t="shared" si="3"/>
        <v>3.0299999999999994</v>
      </c>
      <c r="B20" s="30" t="s">
        <v>28</v>
      </c>
      <c r="C20" s="23">
        <f>7*4*8</f>
        <v>224</v>
      </c>
      <c r="D20" s="25" t="s">
        <v>19</v>
      </c>
      <c r="E20" s="23"/>
      <c r="F20" s="37">
        <f t="shared" ref="F20" si="6">+E20*C20</f>
        <v>0</v>
      </c>
    </row>
    <row r="21" spans="1:6" x14ac:dyDescent="0.25">
      <c r="A21" s="35">
        <f t="shared" si="3"/>
        <v>3.0399999999999991</v>
      </c>
      <c r="B21" s="30" t="s">
        <v>30</v>
      </c>
      <c r="C21" s="23">
        <f t="shared" si="4"/>
        <v>112</v>
      </c>
      <c r="D21" s="25" t="s">
        <v>19</v>
      </c>
      <c r="E21" s="23"/>
      <c r="F21" s="37">
        <f t="shared" ref="F21:F22" si="7">+E21*C21</f>
        <v>0</v>
      </c>
    </row>
    <row r="22" spans="1:6" x14ac:dyDescent="0.25">
      <c r="A22" s="35">
        <f t="shared" si="3"/>
        <v>3.0499999999999989</v>
      </c>
      <c r="B22" s="30" t="s">
        <v>29</v>
      </c>
      <c r="C22" s="23">
        <f>7*2*4</f>
        <v>56</v>
      </c>
      <c r="D22" s="25" t="s">
        <v>21</v>
      </c>
      <c r="E22" s="23"/>
      <c r="F22" s="37">
        <f t="shared" si="7"/>
        <v>0</v>
      </c>
    </row>
    <row r="23" spans="1:6" x14ac:dyDescent="0.25">
      <c r="A23" s="35"/>
      <c r="B23" s="30"/>
      <c r="C23" s="23"/>
      <c r="D23" s="25"/>
      <c r="E23" s="23"/>
      <c r="F23" s="40"/>
    </row>
    <row r="24" spans="1:6" x14ac:dyDescent="0.25">
      <c r="A24" s="35"/>
      <c r="B24" s="30"/>
      <c r="C24" s="23"/>
      <c r="D24" s="25"/>
      <c r="E24" s="23"/>
      <c r="F24" s="40"/>
    </row>
    <row r="25" spans="1:6" ht="15.75" customHeight="1" x14ac:dyDescent="0.25">
      <c r="A25" s="49" t="s">
        <v>18</v>
      </c>
      <c r="B25" s="50"/>
      <c r="C25" s="50"/>
      <c r="D25" s="50"/>
      <c r="E25" s="51"/>
      <c r="F25" s="39">
        <f>SUM(F16:F22)</f>
        <v>0</v>
      </c>
    </row>
    <row r="26" spans="1:6" x14ac:dyDescent="0.25">
      <c r="A26" s="41"/>
      <c r="B26" s="31" t="s">
        <v>24</v>
      </c>
      <c r="C26" s="21"/>
      <c r="D26" s="21"/>
      <c r="E26" s="21"/>
      <c r="F26" s="37">
        <f>+(F12+F13+F25)*18%</f>
        <v>0</v>
      </c>
    </row>
    <row r="27" spans="1:6" x14ac:dyDescent="0.25">
      <c r="A27" s="41"/>
      <c r="B27" s="21"/>
      <c r="C27" s="21"/>
      <c r="D27" s="21"/>
      <c r="E27" s="21"/>
      <c r="F27" s="36"/>
    </row>
    <row r="28" spans="1:6" x14ac:dyDescent="0.25">
      <c r="A28" s="41"/>
      <c r="B28" s="31" t="s">
        <v>31</v>
      </c>
      <c r="C28" s="21"/>
      <c r="D28" s="21"/>
      <c r="E28" s="21"/>
      <c r="F28" s="36"/>
    </row>
    <row r="29" spans="1:6" x14ac:dyDescent="0.25">
      <c r="A29" s="41"/>
      <c r="B29" s="21"/>
      <c r="C29" s="21"/>
      <c r="D29" s="21"/>
      <c r="E29" s="21"/>
      <c r="F29" s="36"/>
    </row>
    <row r="30" spans="1:6" ht="26.25" customHeight="1" x14ac:dyDescent="0.25">
      <c r="A30" s="49" t="s">
        <v>38</v>
      </c>
      <c r="B30" s="50"/>
      <c r="C30" s="50"/>
      <c r="D30" s="50"/>
      <c r="E30" s="51"/>
      <c r="F30" s="39">
        <f>+F26+F25+F14</f>
        <v>0</v>
      </c>
    </row>
    <row r="31" spans="1:6" x14ac:dyDescent="0.25">
      <c r="A31" s="9"/>
      <c r="B31" s="7"/>
      <c r="C31" s="7"/>
      <c r="D31" s="7"/>
      <c r="E31" s="7"/>
      <c r="F31" s="8"/>
    </row>
    <row r="32" spans="1:6" ht="15" customHeight="1" x14ac:dyDescent="0.3">
      <c r="A32" s="11"/>
      <c r="B32" s="7"/>
      <c r="C32" s="7"/>
      <c r="D32" s="7"/>
      <c r="E32" s="12"/>
      <c r="F32" s="13"/>
    </row>
  </sheetData>
  <mergeCells count="8">
    <mergeCell ref="A30:E30"/>
    <mergeCell ref="B5:F5"/>
    <mergeCell ref="A3:F3"/>
    <mergeCell ref="A25:E25"/>
    <mergeCell ref="B1:F1"/>
    <mergeCell ref="B2:F2"/>
    <mergeCell ref="E7:F7"/>
    <mergeCell ref="B14:C14"/>
  </mergeCells>
  <pageMargins left="0.70866141732283472" right="0.70866141732283472" top="0.74803149606299213" bottom="0.74803149606299213" header="0.31496062992125984" footer="0.31496062992125984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Cantidades Pinalito-Constanza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B. HERNANDEZ MA</dc:creator>
  <cp:lastModifiedBy>Jose Alberto Espinal Gutierrez</cp:lastModifiedBy>
  <cp:lastPrinted>2020-12-29T15:01:10Z</cp:lastPrinted>
  <dcterms:created xsi:type="dcterms:W3CDTF">2019-11-19T14:59:13Z</dcterms:created>
  <dcterms:modified xsi:type="dcterms:W3CDTF">2021-01-14T16:44:38Z</dcterms:modified>
</cp:coreProperties>
</file>