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nguerengue\"/>
    </mc:Choice>
  </mc:AlternateContent>
  <xr:revisionPtr revIDLastSave="0" documentId="13_ncr:1_{445BDDD2-9213-4FDA-B2F0-5C619A206A74}" xr6:coauthVersionLast="47" xr6:coauthVersionMax="47" xr10:uidLastSave="{00000000-0000-0000-0000-000000000000}"/>
  <bookViews>
    <workbookView xWindow="-120" yWindow="-120" windowWidth="21840" windowHeight="13020" xr2:uid="{7D457152-DEE3-4D8D-A93E-A734C58B90F2}"/>
  </bookViews>
  <sheets>
    <sheet name="Boul Teng." sheetId="1" r:id="rId1"/>
  </sheets>
  <externalReferences>
    <externalReference r:id="rId2"/>
    <externalReference r:id="rId3"/>
  </externalReferences>
  <definedNames>
    <definedName name="Agregados">[1]Materiales!$B$4</definedName>
    <definedName name="Agregados_Hormigon">[1]Materiales!$B$5</definedName>
    <definedName name="Albañil_Dia">[1]MO!$C$14</definedName>
    <definedName name="_xlnm.Print_Area" localSheetId="0">'Boul Teng.'!$A$1:$G$103</definedName>
    <definedName name="Ayudante">[2]MO!$C$22</definedName>
    <definedName name="Carpintero_1ra">[2]MO!$C$21</definedName>
    <definedName name="Carpintero_2da">[2]MO!$C$20</definedName>
    <definedName name="Cemento_Gris">[1]Materiales!$B$3</definedName>
    <definedName name="Madera">[1]Materiales!$B$1</definedName>
    <definedName name="Obrero_Dia">[2]MO!$C$11</definedName>
    <definedName name="Obrero_Hr">[1]MO!$D$11</definedName>
    <definedName name="Sereno_Mes">[2]MO!$B$16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4" i="1" l="1"/>
  <c r="G11" i="1" l="1"/>
  <c r="G12" i="1"/>
  <c r="G13" i="1"/>
  <c r="G10" i="1"/>
  <c r="G80" i="1"/>
  <c r="G79" i="1"/>
  <c r="G78" i="1"/>
  <c r="B78" i="1"/>
  <c r="B79" i="1" s="1"/>
  <c r="B80" i="1" s="1"/>
  <c r="G75" i="1"/>
  <c r="G74" i="1"/>
  <c r="G73" i="1"/>
  <c r="G72" i="1"/>
  <c r="G71" i="1"/>
  <c r="G70" i="1"/>
  <c r="G69" i="1"/>
  <c r="G68" i="1"/>
  <c r="G67" i="1"/>
  <c r="G66" i="1"/>
  <c r="G65" i="1"/>
  <c r="B65" i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G60" i="1"/>
  <c r="B60" i="1"/>
  <c r="G57" i="1"/>
  <c r="B56" i="1"/>
  <c r="B57" i="1" s="1"/>
  <c r="B50" i="1"/>
  <c r="G50" i="1" s="1"/>
  <c r="G47" i="1"/>
  <c r="B46" i="1"/>
  <c r="G46" i="1" s="1"/>
  <c r="B35" i="1"/>
  <c r="B36" i="1" s="1"/>
  <c r="B27" i="1"/>
  <c r="B28" i="1" s="1"/>
  <c r="G24" i="1"/>
  <c r="G23" i="1"/>
  <c r="G22" i="1"/>
  <c r="G21" i="1"/>
  <c r="G20" i="1"/>
  <c r="G19" i="1"/>
  <c r="G18" i="1"/>
  <c r="G17" i="1"/>
  <c r="G16" i="1"/>
  <c r="B47" i="1" l="1"/>
  <c r="B37" i="1"/>
  <c r="G36" i="1"/>
  <c r="B29" i="1"/>
  <c r="G28" i="1"/>
  <c r="G56" i="1"/>
  <c r="B51" i="1"/>
  <c r="G27" i="1"/>
  <c r="B30" i="1" l="1"/>
  <c r="G29" i="1"/>
  <c r="G35" i="1"/>
  <c r="G41" i="1"/>
  <c r="B52" i="1"/>
  <c r="G51" i="1"/>
  <c r="B38" i="1"/>
  <c r="G37" i="1"/>
  <c r="B39" i="1" l="1"/>
  <c r="B53" i="1"/>
  <c r="G53" i="1" s="1"/>
  <c r="G52" i="1"/>
  <c r="G30" i="1"/>
  <c r="B31" i="1"/>
  <c r="B40" i="1" l="1"/>
  <c r="G40" i="1" s="1"/>
  <c r="G39" i="1"/>
  <c r="B32" i="1"/>
  <c r="G32" i="1" s="1"/>
  <c r="G31" i="1"/>
  <c r="G38" i="1"/>
  <c r="G42" i="1"/>
  <c r="G83" i="1" l="1"/>
  <c r="G93" i="1" l="1"/>
  <c r="G91" i="1"/>
  <c r="G90" i="1"/>
  <c r="G89" i="1"/>
  <c r="G88" i="1"/>
  <c r="G87" i="1"/>
  <c r="G86" i="1"/>
  <c r="G85" i="1"/>
  <c r="G84" i="1"/>
  <c r="G92" i="1" l="1"/>
  <c r="G95" i="1" s="1"/>
  <c r="G96" i="1" s="1"/>
</calcChain>
</file>

<file path=xl/sharedStrings.xml><?xml version="1.0" encoding="utf-8"?>
<sst xmlns="http://schemas.openxmlformats.org/spreadsheetml/2006/main" count="136" uniqueCount="102">
  <si>
    <r>
      <t xml:space="preserve"> </t>
    </r>
    <r>
      <rPr>
        <b/>
        <sz val="16"/>
        <color rgb="FF000000"/>
        <rFont val="Times New Roman"/>
        <family val="1"/>
      </rPr>
      <t>Empresa de Generación Hidroeléctrica Dominicana</t>
    </r>
  </si>
  <si>
    <t>Gerencia de Proyectos Especiales</t>
  </si>
  <si>
    <t>Fecha: 08/11/2022</t>
  </si>
  <si>
    <t>PRESUPUESTO CONSTRUCCION VERJA PERIMETRAL BOULEVARD TENGUERENGUE, PROVINCIA SAN JUAN DE LA MAGUANA</t>
  </si>
  <si>
    <t>PARTIDA</t>
  </si>
  <si>
    <t xml:space="preserve">DESCRIPCION </t>
  </si>
  <si>
    <t>CANTIDAD</t>
  </si>
  <si>
    <t>UD.</t>
  </si>
  <si>
    <t>P.U.</t>
  </si>
  <si>
    <t>VALOR</t>
  </si>
  <si>
    <t>CONSTRUCCION TRAMO DE VERJA PERIMETRAL CON MALLA CICLONICA DE PANELES</t>
  </si>
  <si>
    <t>PRELIMINARES</t>
  </si>
  <si>
    <t>Replanteo</t>
  </si>
  <si>
    <t>ml</t>
  </si>
  <si>
    <t xml:space="preserve">Caseta de Materiales </t>
  </si>
  <si>
    <t>PA</t>
  </si>
  <si>
    <t>Movilización red  agua potable</t>
  </si>
  <si>
    <t>Movilizacón Servicios electricos</t>
  </si>
  <si>
    <t>MOVIMIENTO DE TIERRA</t>
  </si>
  <si>
    <t>Excavación de material (zapata de muros)</t>
  </si>
  <si>
    <t>M3N</t>
  </si>
  <si>
    <t>Acarreo adicional materiales de Excavación   (sistema M3E-Km.)</t>
  </si>
  <si>
    <t>M3E-KN</t>
  </si>
  <si>
    <t>Remocion capa vegetal (0.20 m)</t>
  </si>
  <si>
    <t>Remocion material remanente</t>
  </si>
  <si>
    <t xml:space="preserve">Excavacion material de préstamos </t>
  </si>
  <si>
    <t>Relleno con material de préstamo</t>
  </si>
  <si>
    <t>M3C</t>
  </si>
  <si>
    <t>Regado y compactado de material</t>
  </si>
  <si>
    <t>M3c</t>
  </si>
  <si>
    <t>Carguío y acarreo adicional materiales de préstamos   (sistema M3E-Km)</t>
  </si>
  <si>
    <t>M3E-KM</t>
  </si>
  <si>
    <t>Demolilción estructuras HA</t>
  </si>
  <si>
    <t>M3</t>
  </si>
  <si>
    <t>Movimiento de Tierra</t>
  </si>
  <si>
    <t xml:space="preserve">Excavación en material inservible </t>
  </si>
  <si>
    <t xml:space="preserve">Excavación en zapata de muros </t>
  </si>
  <si>
    <t>Excavación en zapata de columnas</t>
  </si>
  <si>
    <t>Relleno con suministro y transporte (Compactación Manual)</t>
  </si>
  <si>
    <t>Relleno de piedraplen en zanjas (Compactación Manual), incluye suministro y transporte de material U Hormigon ciclopeo</t>
  </si>
  <si>
    <t>Bote de material a mano</t>
  </si>
  <si>
    <t>M3E</t>
  </si>
  <si>
    <t xml:space="preserve">Hormigón Armado 210 KG/CM2 EN: </t>
  </si>
  <si>
    <t>Zapata de Muros, ACERO 3 Ø 3/8´´ y 3/8´´ A 0.20M</t>
  </si>
  <si>
    <t>Zapata de Columnas C1, Acero Φ 1/2´´ a 0.20M AD(0.6*0.45*0.20)</t>
  </si>
  <si>
    <t>Zapata de Columnas C2, Acero Φ 3/8´´ a 0.20M AD(0.6*0.45*0.20)</t>
  </si>
  <si>
    <t>Columnas C1 (0.20x0.20)m, Acero 4 Φ 1/2´´ y Ø3/8´´ a 0.20M, altura = 2.46m</t>
  </si>
  <si>
    <t>Columnas C2 (0.15x0.20)m, Acero 4 Φ 3/8´´ y 3/8´´ a 0.20M, altura = 0.60m</t>
  </si>
  <si>
    <t>Viga Perimetral (0.20x0.20)m, Acero 2 Φ 3/8´´ y 2 Ø 1/2" y 3/8´´ a 0.20M</t>
  </si>
  <si>
    <t>Acero refuerzo en zapatas (qq/m3)</t>
  </si>
  <si>
    <t>qq/m3</t>
  </si>
  <si>
    <t>Acero refuerzo columnas (qq/m3)</t>
  </si>
  <si>
    <t>Acero refuerzo vigas (qq/m3)</t>
  </si>
  <si>
    <t xml:space="preserve">Muros de Bloques: </t>
  </si>
  <si>
    <t>Bloques de 0.20 M, Φ 3/8´´ A 0.60 M cámara llena BNP, altura = 0.20 m</t>
  </si>
  <si>
    <t>M2</t>
  </si>
  <si>
    <t>Bloques de 0.20 M, Φ 3/8´´ A 0.60 M cámara llena, violinado, SNP, altura = 0.80 m</t>
  </si>
  <si>
    <t xml:space="preserve">Pañete: </t>
  </si>
  <si>
    <t xml:space="preserve">Pañete muros y columnas </t>
  </si>
  <si>
    <t>Mocheta</t>
  </si>
  <si>
    <t>ML</t>
  </si>
  <si>
    <t xml:space="preserve">Fraguache muros y columnas </t>
  </si>
  <si>
    <t xml:space="preserve">Cantos </t>
  </si>
  <si>
    <t>Verja en Reja Blocao</t>
  </si>
  <si>
    <t>Malla Ciclonica en Reja (Suministro e Instalación, con alambre tipo trinchera)</t>
  </si>
  <si>
    <t xml:space="preserve">ML </t>
  </si>
  <si>
    <t>Puerta Acceso en paneles reja (L=12m)</t>
  </si>
  <si>
    <t>UD</t>
  </si>
  <si>
    <t>Miscelaneos</t>
  </si>
  <si>
    <t>Limpieza Final y Bote</t>
  </si>
  <si>
    <t>ELECTRIFICACION EXTERIOR E ILUMINACIÓN CAMPO 2</t>
  </si>
  <si>
    <t>poste metalico par alumbrado con base atornillable  en empotramiento</t>
  </si>
  <si>
    <t>reflectores lithonia lighting wide area</t>
  </si>
  <si>
    <t>reflectores lithonia lighting spot area</t>
  </si>
  <si>
    <t>cable de cobre  multifibras  aislado en thhn  calibre 2/0 awg (70mm2)  rojo</t>
  </si>
  <si>
    <t>cable de cobre  multifibras  aislado en thhn  calibre 2/0 awg (70mm2)  negro</t>
  </si>
  <si>
    <t>cable de cobre  multifibras  aislado en thhn  calibre 2/0 awg (70mm2)  blanco</t>
  </si>
  <si>
    <t>cable de cobre  multifibras  aislado en thhn  calibre 2 awg (35 mm2) verde</t>
  </si>
  <si>
    <t>cable super flexible de  control  4 hilos calibre 12awg ( 4 x 12 awg)</t>
  </si>
  <si>
    <t>tubo pvc sdr 26  de 2'' x 20'</t>
  </si>
  <si>
    <t>union en  de 2''</t>
  </si>
  <si>
    <t>Mano de obra de instalación</t>
  </si>
  <si>
    <t>OBRA CIVIL DE INSTALACIÓN ELECTRICA</t>
  </si>
  <si>
    <t>Excavación para tuberia PVC para alimentadores y base postes Iluminación</t>
  </si>
  <si>
    <t>Base en homigon para postes Ilumiinación</t>
  </si>
  <si>
    <t>ud</t>
  </si>
  <si>
    <t>Placa soporte Poste Iluminación</t>
  </si>
  <si>
    <t>lb</t>
  </si>
  <si>
    <t xml:space="preserve">SUB-TOTAL COSTOS DIRECTOS </t>
  </si>
  <si>
    <t>Dirección tecnica</t>
  </si>
  <si>
    <t>Gastos Administrativos</t>
  </si>
  <si>
    <t>Seguros y Fianzas</t>
  </si>
  <si>
    <t>Ley -6/86 (Liq. Y prest. Laborales)</t>
  </si>
  <si>
    <t xml:space="preserve">Codia </t>
  </si>
  <si>
    <t>Transporte</t>
  </si>
  <si>
    <t>Imprevistos</t>
  </si>
  <si>
    <t xml:space="preserve">ITBIS de la Dirección Técnica </t>
  </si>
  <si>
    <t xml:space="preserve">Supervisión </t>
  </si>
  <si>
    <t>SUB-TOTAL COSTOS INDIRECTOS</t>
  </si>
  <si>
    <t xml:space="preserve">TOTAL GENERAL </t>
  </si>
  <si>
    <t xml:space="preserve">Control de Calidad </t>
  </si>
  <si>
    <t>Estudios y Diseños (A la orden y aprobación de EGEHID)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</si>
</sst>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&quot;RD$&quot;* #,##0.00_-;\-&quot;RD$&quot;* #,##0.00_-;_-&quot;RD$&quot;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6"/>
      <color rgb="FF000000"/>
      <name val="Times New Roman"/>
      <family val="1"/>
    </font>
    <font>
      <b/>
      <sz val="16"/>
      <color rgb="FF000000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color rgb="FF000000"/>
      <name val="Times New Roman"/>
      <family val="1"/>
    </font>
    <font>
      <b/>
      <sz val="9"/>
      <color indexed="8"/>
      <name val="Times New Roman"/>
      <family val="1"/>
    </font>
    <font>
      <b/>
      <sz val="9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0"/>
      <name val="Times New Roman"/>
      <family val="1"/>
    </font>
    <font>
      <sz val="10"/>
      <color rgb="FF000000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  <xf numFmtId="0" fontId="5" fillId="0" borderId="0"/>
    <xf numFmtId="0" fontId="1" fillId="0" borderId="0"/>
    <xf numFmtId="0" fontId="5" fillId="0" borderId="0"/>
  </cellStyleXfs>
  <cellXfs count="62">
    <xf numFmtId="0" fontId="0" fillId="0" borderId="0" xfId="0"/>
    <xf numFmtId="0" fontId="2" fillId="0" borderId="1" xfId="0" applyFont="1" applyBorder="1" applyAlignment="1">
      <alignment wrapText="1"/>
    </xf>
    <xf numFmtId="0" fontId="5" fillId="0" borderId="0" xfId="0" applyFont="1"/>
    <xf numFmtId="0" fontId="6" fillId="0" borderId="4" xfId="0" applyFont="1" applyBorder="1"/>
    <xf numFmtId="0" fontId="6" fillId="0" borderId="4" xfId="4" applyFont="1" applyBorder="1" applyAlignment="1">
      <alignment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left"/>
    </xf>
    <xf numFmtId="4" fontId="12" fillId="3" borderId="12" xfId="4" applyNumberFormat="1" applyFont="1" applyFill="1" applyBorder="1" applyAlignment="1">
      <alignment horizontal="center" vertical="center"/>
    </xf>
    <xf numFmtId="164" fontId="12" fillId="3" borderId="13" xfId="1" applyFont="1" applyFill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4" fontId="12" fillId="3" borderId="15" xfId="5" applyNumberFormat="1" applyFont="1" applyFill="1" applyBorder="1" applyAlignment="1">
      <alignment vertical="center" wrapText="1"/>
    </xf>
    <xf numFmtId="4" fontId="12" fillId="3" borderId="15" xfId="4" applyNumberFormat="1" applyFont="1" applyFill="1" applyBorder="1" applyAlignment="1">
      <alignment horizontal="center" vertical="center"/>
    </xf>
    <xf numFmtId="164" fontId="12" fillId="3" borderId="16" xfId="1" applyFont="1" applyFill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left"/>
    </xf>
    <xf numFmtId="0" fontId="11" fillId="0" borderId="18" xfId="0" applyFont="1" applyBorder="1"/>
    <xf numFmtId="0" fontId="11" fillId="0" borderId="19" xfId="0" applyFont="1" applyBorder="1"/>
    <xf numFmtId="4" fontId="12" fillId="3" borderId="12" xfId="5" applyNumberFormat="1" applyFont="1" applyFill="1" applyBorder="1" applyAlignment="1">
      <alignment vertical="center" wrapText="1"/>
    </xf>
    <xf numFmtId="0" fontId="10" fillId="0" borderId="11" xfId="0" applyFont="1" applyBorder="1" applyAlignment="1">
      <alignment horizontal="center" vertical="center"/>
    </xf>
    <xf numFmtId="0" fontId="11" fillId="0" borderId="12" xfId="0" applyFont="1" applyBorder="1"/>
    <xf numFmtId="0" fontId="11" fillId="0" borderId="13" xfId="0" applyFont="1" applyBorder="1"/>
    <xf numFmtId="164" fontId="0" fillId="0" borderId="0" xfId="1" applyFont="1"/>
    <xf numFmtId="0" fontId="12" fillId="0" borderId="20" xfId="6" applyFont="1" applyBorder="1" applyAlignment="1">
      <alignment vertical="center" wrapText="1"/>
    </xf>
    <xf numFmtId="0" fontId="12" fillId="0" borderId="12" xfId="6" applyFont="1" applyBorder="1" applyAlignment="1">
      <alignment vertical="center" wrapText="1"/>
    </xf>
    <xf numFmtId="0" fontId="13" fillId="0" borderId="0" xfId="0" applyFont="1"/>
    <xf numFmtId="2" fontId="11" fillId="0" borderId="11" xfId="0" applyNumberFormat="1" applyFont="1" applyBorder="1" applyAlignment="1">
      <alignment horizontal="center" vertical="center"/>
    </xf>
    <xf numFmtId="165" fontId="10" fillId="4" borderId="13" xfId="0" applyNumberFormat="1" applyFont="1" applyFill="1" applyBorder="1" applyAlignment="1">
      <alignment vertical="center"/>
    </xf>
    <xf numFmtId="0" fontId="11" fillId="0" borderId="21" xfId="0" applyFont="1" applyBorder="1"/>
    <xf numFmtId="9" fontId="10" fillId="0" borderId="24" xfId="2" applyFont="1" applyBorder="1" applyAlignment="1"/>
    <xf numFmtId="0" fontId="10" fillId="0" borderId="12" xfId="0" applyFont="1" applyBorder="1"/>
    <xf numFmtId="10" fontId="11" fillId="0" borderId="12" xfId="2" applyNumberFormat="1" applyFont="1" applyBorder="1"/>
    <xf numFmtId="0" fontId="15" fillId="0" borderId="12" xfId="0" applyFont="1" applyBorder="1" applyAlignment="1">
      <alignment vertical="center"/>
    </xf>
    <xf numFmtId="0" fontId="10" fillId="0" borderId="24" xfId="0" applyFont="1" applyBorder="1" applyAlignment="1">
      <alignment horizontal="right"/>
    </xf>
    <xf numFmtId="0" fontId="10" fillId="0" borderId="12" xfId="0" applyFont="1" applyBorder="1" applyAlignment="1">
      <alignment horizontal="right"/>
    </xf>
    <xf numFmtId="0" fontId="10" fillId="0" borderId="24" xfId="0" applyFont="1" applyBorder="1"/>
    <xf numFmtId="10" fontId="11" fillId="0" borderId="12" xfId="2" applyNumberFormat="1" applyFont="1" applyBorder="1" applyAlignment="1"/>
    <xf numFmtId="0" fontId="11" fillId="0" borderId="12" xfId="0" applyFont="1" applyBorder="1" applyAlignment="1">
      <alignment horizontal="right"/>
    </xf>
    <xf numFmtId="165" fontId="10" fillId="4" borderId="28" xfId="0" applyNumberFormat="1" applyFont="1" applyFill="1" applyBorder="1" applyAlignment="1">
      <alignment vertical="center"/>
    </xf>
    <xf numFmtId="0" fontId="16" fillId="0" borderId="0" xfId="0" applyFont="1" applyAlignment="1">
      <alignment horizontal="center"/>
    </xf>
    <xf numFmtId="4" fontId="14" fillId="4" borderId="21" xfId="5" applyNumberFormat="1" applyFont="1" applyFill="1" applyBorder="1" applyAlignment="1">
      <alignment horizontal="right" vertical="center" wrapText="1"/>
    </xf>
    <xf numFmtId="4" fontId="14" fillId="4" borderId="25" xfId="5" applyNumberFormat="1" applyFont="1" applyFill="1" applyBorder="1" applyAlignment="1">
      <alignment horizontal="right" vertical="center" wrapText="1"/>
    </xf>
    <xf numFmtId="4" fontId="14" fillId="4" borderId="23" xfId="5" applyNumberFormat="1" applyFont="1" applyFill="1" applyBorder="1" applyAlignment="1">
      <alignment horizontal="right" vertical="center" wrapText="1"/>
    </xf>
    <xf numFmtId="4" fontId="14" fillId="4" borderId="24" xfId="5" applyNumberFormat="1" applyFont="1" applyFill="1" applyBorder="1" applyAlignment="1">
      <alignment horizontal="right" vertical="center" wrapText="1"/>
    </xf>
    <xf numFmtId="4" fontId="14" fillId="4" borderId="26" xfId="5" applyNumberFormat="1" applyFont="1" applyFill="1" applyBorder="1" applyAlignment="1">
      <alignment horizontal="right" vertical="center" wrapText="1"/>
    </xf>
    <xf numFmtId="4" fontId="14" fillId="4" borderId="27" xfId="5" applyNumberFormat="1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0" fontId="8" fillId="0" borderId="4" xfId="3" applyFont="1" applyBorder="1" applyAlignment="1">
      <alignment horizontal="center"/>
    </xf>
    <xf numFmtId="0" fontId="8" fillId="0" borderId="0" xfId="3" applyFont="1" applyAlignment="1">
      <alignment horizontal="center"/>
    </xf>
    <xf numFmtId="0" fontId="8" fillId="0" borderId="5" xfId="3" applyFont="1" applyBorder="1" applyAlignment="1">
      <alignment horizontal="center"/>
    </xf>
    <xf numFmtId="0" fontId="9" fillId="0" borderId="0" xfId="4" applyFont="1" applyAlignment="1">
      <alignment horizontal="right" vertical="center" wrapText="1"/>
    </xf>
    <xf numFmtId="0" fontId="9" fillId="0" borderId="5" xfId="4" applyFont="1" applyBorder="1" applyAlignment="1">
      <alignment horizontal="right" vertical="center" wrapText="1"/>
    </xf>
    <xf numFmtId="0" fontId="6" fillId="0" borderId="6" xfId="4" applyFont="1" applyBorder="1" applyAlignment="1">
      <alignment horizontal="center" vertical="center" wrapText="1"/>
    </xf>
    <xf numFmtId="0" fontId="6" fillId="0" borderId="7" xfId="4" applyFont="1" applyBorder="1" applyAlignment="1">
      <alignment horizontal="center" vertical="center" wrapText="1"/>
    </xf>
    <xf numFmtId="0" fontId="6" fillId="0" borderId="8" xfId="4" applyFont="1" applyBorder="1" applyAlignment="1">
      <alignment horizontal="center" vertical="center" wrapText="1"/>
    </xf>
    <xf numFmtId="4" fontId="14" fillId="4" borderId="22" xfId="5" applyNumberFormat="1" applyFont="1" applyFill="1" applyBorder="1" applyAlignment="1">
      <alignment horizontal="right" vertical="center" wrapText="1"/>
    </xf>
    <xf numFmtId="0" fontId="15" fillId="0" borderId="12" xfId="0" applyFont="1" applyFill="1" applyBorder="1" applyAlignment="1">
      <alignment vertical="center"/>
    </xf>
  </cellXfs>
  <cellStyles count="7">
    <cellStyle name="Millares" xfId="1" builtinId="3"/>
    <cellStyle name="Normal" xfId="0" builtinId="0"/>
    <cellStyle name="Normal 10 2" xfId="3" xr:uid="{3A0AD751-F70B-4C9A-B507-845263E88D8E}"/>
    <cellStyle name="Normal 2" xfId="4" xr:uid="{814D1532-3F88-4BAC-BCCA-C9485F91667C}"/>
    <cellStyle name="Normal 2 2" xfId="5" xr:uid="{E62881C5-D652-4D95-9B89-E0A80AA7379B}"/>
    <cellStyle name="Normal 3" xfId="6" xr:uid="{E5C4F690-249F-4E1B-837D-62A7DDB42D3E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348080</xdr:colOff>
      <xdr:row>0</xdr:row>
      <xdr:rowOff>108126</xdr:rowOff>
    </xdr:from>
    <xdr:to>
      <xdr:col>2</xdr:col>
      <xdr:colOff>907306</xdr:colOff>
      <xdr:row>3</xdr:row>
      <xdr:rowOff>57977</xdr:rowOff>
    </xdr:to>
    <xdr:pic>
      <xdr:nvPicPr>
        <xdr:cNvPr id="2" name="6 Imagen" descr="TIMBRADO FINAL 01.png">
          <a:extLst>
            <a:ext uri="{FF2B5EF4-FFF2-40B4-BE49-F238E27FC236}">
              <a16:creationId xmlns:a16="http://schemas.microsoft.com/office/drawing/2014/main" id="{103FF145-D999-481C-A89F-57728D802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080" y="108126"/>
          <a:ext cx="1264076" cy="6261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Incava/Analisis%20Marzo%2006%20-%20Incav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gehidrd-my.sharepoint.com/Maximo/Maria%20Angelica/OISOE%20EVA/Calles/Demja%20-%20Hato%20Mayor/Analisis%20Dic%2005%20-%20Demj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</sheetNames>
    <sheetDataSet>
      <sheetData sheetId="0" refreshError="1"/>
      <sheetData sheetId="1" refreshError="1">
        <row r="11">
          <cell r="D11">
            <v>33.5</v>
          </cell>
        </row>
        <row r="14">
          <cell r="C14">
            <v>830</v>
          </cell>
        </row>
      </sheetData>
      <sheetData sheetId="2" refreshError="1">
        <row r="1">
          <cell r="B1">
            <v>42.05</v>
          </cell>
        </row>
        <row r="3">
          <cell r="B3">
            <v>100</v>
          </cell>
        </row>
        <row r="4">
          <cell r="B4">
            <v>689.6</v>
          </cell>
        </row>
        <row r="5">
          <cell r="B5">
            <v>689.6</v>
          </cell>
        </row>
      </sheetData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</sheetNames>
    <sheetDataSet>
      <sheetData sheetId="0"/>
      <sheetData sheetId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8559C-63E0-4AD3-AB9B-6092002515C0}">
  <dimension ref="B1:H124"/>
  <sheetViews>
    <sheetView tabSelected="1" view="pageBreakPreview" topLeftCell="B85" zoomScale="115" zoomScaleNormal="100" zoomScaleSheetLayoutView="115" workbookViewId="0">
      <selection activeCell="C90" sqref="C90"/>
    </sheetView>
  </sheetViews>
  <sheetFormatPr baseColWidth="10" defaultColWidth="11.42578125" defaultRowHeight="15" x14ac:dyDescent="0.25"/>
  <cols>
    <col min="1" max="1" width="0" hidden="1" customWidth="1"/>
    <col min="2" max="2" width="10.5703125" style="27" bestFit="1" customWidth="1"/>
    <col min="3" max="3" width="76.42578125" style="27" customWidth="1"/>
    <col min="4" max="4" width="14.28515625" style="27" customWidth="1"/>
    <col min="5" max="5" width="15.85546875" style="27" customWidth="1"/>
    <col min="6" max="6" width="12.5703125" style="27" bestFit="1" customWidth="1"/>
    <col min="7" max="7" width="21" style="27" customWidth="1"/>
  </cols>
  <sheetData>
    <row r="1" spans="2:8" s="2" customFormat="1" ht="21.75" customHeight="1" x14ac:dyDescent="0.3">
      <c r="B1" s="1"/>
      <c r="C1" s="48" t="s">
        <v>0</v>
      </c>
      <c r="D1" s="48"/>
      <c r="E1" s="48"/>
      <c r="F1" s="48"/>
      <c r="G1" s="49"/>
    </row>
    <row r="2" spans="2:8" s="2" customFormat="1" ht="18.75" x14ac:dyDescent="0.3">
      <c r="B2" s="3"/>
      <c r="C2" s="50" t="s">
        <v>1</v>
      </c>
      <c r="D2" s="50"/>
      <c r="E2" s="50"/>
      <c r="F2" s="50"/>
      <c r="G2" s="51"/>
    </row>
    <row r="3" spans="2:8" s="2" customFormat="1" ht="12.75" x14ac:dyDescent="0.2">
      <c r="B3" s="52"/>
      <c r="C3" s="53"/>
      <c r="D3" s="53"/>
      <c r="E3" s="53"/>
      <c r="F3" s="53"/>
      <c r="G3" s="54"/>
    </row>
    <row r="4" spans="2:8" ht="15.75" x14ac:dyDescent="0.25">
      <c r="B4" s="4"/>
      <c r="C4" s="55" t="s">
        <v>2</v>
      </c>
      <c r="D4" s="55"/>
      <c r="E4" s="55"/>
      <c r="F4" s="55"/>
      <c r="G4" s="56"/>
    </row>
    <row r="5" spans="2:8" ht="31.5" customHeight="1" thickBot="1" x14ac:dyDescent="0.3">
      <c r="B5" s="57" t="s">
        <v>3</v>
      </c>
      <c r="C5" s="58"/>
      <c r="D5" s="58"/>
      <c r="E5" s="58"/>
      <c r="F5" s="58"/>
      <c r="G5" s="59"/>
    </row>
    <row r="6" spans="2:8" ht="24.75" customHeight="1" thickBot="1" x14ac:dyDescent="0.3">
      <c r="B6" s="5" t="s">
        <v>4</v>
      </c>
      <c r="C6" s="6" t="s">
        <v>5</v>
      </c>
      <c r="D6" s="7" t="s">
        <v>6</v>
      </c>
      <c r="E6" s="7" t="s">
        <v>7</v>
      </c>
      <c r="F6" s="7" t="s">
        <v>8</v>
      </c>
      <c r="G6" s="5" t="s">
        <v>9</v>
      </c>
    </row>
    <row r="7" spans="2:8" x14ac:dyDescent="0.25">
      <c r="B7" s="8"/>
      <c r="C7" s="9" t="s">
        <v>10</v>
      </c>
      <c r="D7" s="10"/>
      <c r="E7" s="10"/>
      <c r="F7" s="10"/>
      <c r="G7" s="11"/>
    </row>
    <row r="8" spans="2:8" ht="15.75" thickBot="1" x14ac:dyDescent="0.3">
      <c r="B8" s="12"/>
      <c r="C8" s="13"/>
      <c r="D8" s="14"/>
      <c r="E8" s="14"/>
      <c r="F8" s="14"/>
      <c r="G8" s="15"/>
    </row>
    <row r="9" spans="2:8" x14ac:dyDescent="0.25">
      <c r="B9" s="16">
        <v>1</v>
      </c>
      <c r="C9" s="17" t="s">
        <v>11</v>
      </c>
      <c r="D9" s="18"/>
      <c r="E9" s="18"/>
      <c r="F9" s="18"/>
      <c r="G9" s="19"/>
    </row>
    <row r="10" spans="2:8" x14ac:dyDescent="0.25">
      <c r="B10" s="8">
        <v>1.01</v>
      </c>
      <c r="C10" s="20" t="s">
        <v>12</v>
      </c>
      <c r="D10" s="10">
        <v>6671.2638182158225</v>
      </c>
      <c r="E10" s="10" t="s">
        <v>13</v>
      </c>
      <c r="F10" s="10"/>
      <c r="G10" s="11">
        <f>+F10*D10</f>
        <v>0</v>
      </c>
    </row>
    <row r="11" spans="2:8" x14ac:dyDescent="0.25">
      <c r="B11" s="8">
        <v>1.02</v>
      </c>
      <c r="C11" s="20" t="s">
        <v>14</v>
      </c>
      <c r="D11" s="10">
        <v>1</v>
      </c>
      <c r="E11" s="10" t="s">
        <v>15</v>
      </c>
      <c r="F11" s="10"/>
      <c r="G11" s="11">
        <f t="shared" ref="G11:G13" si="0">+F11*D11</f>
        <v>0</v>
      </c>
    </row>
    <row r="12" spans="2:8" x14ac:dyDescent="0.25">
      <c r="B12" s="8">
        <v>1.03</v>
      </c>
      <c r="C12" s="20" t="s">
        <v>16</v>
      </c>
      <c r="D12" s="10">
        <v>1</v>
      </c>
      <c r="E12" s="10" t="s">
        <v>15</v>
      </c>
      <c r="F12" s="10"/>
      <c r="G12" s="11">
        <f t="shared" si="0"/>
        <v>0</v>
      </c>
    </row>
    <row r="13" spans="2:8" x14ac:dyDescent="0.25">
      <c r="B13" s="8">
        <v>1.04</v>
      </c>
      <c r="C13" s="20" t="s">
        <v>17</v>
      </c>
      <c r="D13" s="10">
        <v>1</v>
      </c>
      <c r="E13" s="10" t="s">
        <v>15</v>
      </c>
      <c r="F13" s="10"/>
      <c r="G13" s="11">
        <f t="shared" si="0"/>
        <v>0</v>
      </c>
    </row>
    <row r="14" spans="2:8" x14ac:dyDescent="0.25">
      <c r="B14" s="21"/>
      <c r="C14" s="9"/>
      <c r="D14" s="22"/>
      <c r="E14" s="22"/>
      <c r="F14" s="22"/>
      <c r="G14" s="23"/>
    </row>
    <row r="15" spans="2:8" x14ac:dyDescent="0.25">
      <c r="B15" s="21">
        <v>2</v>
      </c>
      <c r="C15" s="9" t="s">
        <v>18</v>
      </c>
      <c r="D15" s="22"/>
      <c r="E15" s="22"/>
      <c r="F15" s="22"/>
      <c r="G15" s="23"/>
    </row>
    <row r="16" spans="2:8" x14ac:dyDescent="0.25">
      <c r="B16" s="8">
        <v>2.0099999999999998</v>
      </c>
      <c r="C16" s="20" t="s">
        <v>19</v>
      </c>
      <c r="D16" s="10">
        <v>2401.6549745576958</v>
      </c>
      <c r="E16" s="10" t="s">
        <v>20</v>
      </c>
      <c r="F16" s="10"/>
      <c r="G16" s="11">
        <f t="shared" ref="G16:G24" si="1">+F16*D16</f>
        <v>0</v>
      </c>
      <c r="H16" s="24"/>
    </row>
    <row r="17" spans="2:8" x14ac:dyDescent="0.25">
      <c r="B17" s="8">
        <v>2.02</v>
      </c>
      <c r="C17" s="25" t="s">
        <v>21</v>
      </c>
      <c r="D17" s="10">
        <v>21614.894771019266</v>
      </c>
      <c r="E17" s="10" t="s">
        <v>22</v>
      </c>
      <c r="F17" s="10"/>
      <c r="G17" s="11">
        <f t="shared" si="1"/>
        <v>0</v>
      </c>
    </row>
    <row r="18" spans="2:8" x14ac:dyDescent="0.25">
      <c r="B18" s="8">
        <v>2.0299999999999998</v>
      </c>
      <c r="C18" s="20" t="s">
        <v>23</v>
      </c>
      <c r="D18" s="10">
        <v>800.55165818589876</v>
      </c>
      <c r="E18" s="10" t="s">
        <v>20</v>
      </c>
      <c r="F18" s="10"/>
      <c r="G18" s="11">
        <f t="shared" si="1"/>
        <v>0</v>
      </c>
    </row>
    <row r="19" spans="2:8" hidden="1" x14ac:dyDescent="0.25">
      <c r="B19" s="8">
        <v>2.04</v>
      </c>
      <c r="C19" s="20" t="s">
        <v>24</v>
      </c>
      <c r="D19" s="10">
        <v>0</v>
      </c>
      <c r="E19" s="10" t="s">
        <v>20</v>
      </c>
      <c r="F19" s="10"/>
      <c r="G19" s="11">
        <f t="shared" si="1"/>
        <v>0</v>
      </c>
    </row>
    <row r="20" spans="2:8" x14ac:dyDescent="0.25">
      <c r="B20" s="8">
        <v>2.0499999999999998</v>
      </c>
      <c r="C20" s="26" t="s">
        <v>25</v>
      </c>
      <c r="D20" s="10">
        <v>4643.1996174782125</v>
      </c>
      <c r="E20" s="10" t="s">
        <v>20</v>
      </c>
      <c r="F20" s="10"/>
      <c r="G20" s="11">
        <f t="shared" si="1"/>
        <v>0</v>
      </c>
    </row>
    <row r="21" spans="2:8" x14ac:dyDescent="0.25">
      <c r="B21" s="8">
        <v>2.06</v>
      </c>
      <c r="C21" s="26" t="s">
        <v>26</v>
      </c>
      <c r="D21" s="10">
        <v>6484.4684313057787</v>
      </c>
      <c r="E21" s="10" t="s">
        <v>27</v>
      </c>
      <c r="F21" s="10"/>
      <c r="G21" s="11">
        <f t="shared" si="1"/>
        <v>0</v>
      </c>
    </row>
    <row r="22" spans="2:8" hidden="1" x14ac:dyDescent="0.25">
      <c r="B22" s="8">
        <v>2.0699999999999998</v>
      </c>
      <c r="C22" s="20" t="s">
        <v>28</v>
      </c>
      <c r="D22" s="10"/>
      <c r="E22" s="10" t="s">
        <v>29</v>
      </c>
      <c r="F22" s="10"/>
      <c r="G22" s="11">
        <f>+F22*D22</f>
        <v>0</v>
      </c>
    </row>
    <row r="23" spans="2:8" x14ac:dyDescent="0.25">
      <c r="B23" s="8">
        <v>2.08</v>
      </c>
      <c r="C23" s="26" t="s">
        <v>30</v>
      </c>
      <c r="D23" s="10">
        <v>92863.992349564243</v>
      </c>
      <c r="E23" s="10" t="s">
        <v>31</v>
      </c>
      <c r="F23" s="10"/>
      <c r="G23" s="11">
        <f t="shared" si="1"/>
        <v>0</v>
      </c>
    </row>
    <row r="24" spans="2:8" x14ac:dyDescent="0.25">
      <c r="B24" s="8">
        <v>2.09</v>
      </c>
      <c r="C24" s="27" t="s">
        <v>32</v>
      </c>
      <c r="D24" s="10">
        <v>435.84</v>
      </c>
      <c r="E24" s="10" t="s">
        <v>33</v>
      </c>
      <c r="F24" s="10"/>
      <c r="G24" s="11">
        <f t="shared" si="1"/>
        <v>0</v>
      </c>
    </row>
    <row r="25" spans="2:8" x14ac:dyDescent="0.25">
      <c r="B25" s="8"/>
      <c r="C25" s="20"/>
      <c r="D25" s="10"/>
      <c r="E25" s="10"/>
      <c r="F25" s="10"/>
      <c r="G25" s="11"/>
    </row>
    <row r="26" spans="2:8" hidden="1" x14ac:dyDescent="0.25">
      <c r="B26" s="21">
        <v>3</v>
      </c>
      <c r="C26" s="9" t="s">
        <v>34</v>
      </c>
      <c r="D26" s="22"/>
      <c r="E26" s="22"/>
      <c r="F26" s="22"/>
      <c r="G26" s="23"/>
    </row>
    <row r="27" spans="2:8" hidden="1" x14ac:dyDescent="0.25">
      <c r="B27" s="8">
        <f t="shared" ref="B27:B32" si="2">+B26+0.01</f>
        <v>3.01</v>
      </c>
      <c r="C27" s="20" t="s">
        <v>35</v>
      </c>
      <c r="D27" s="10">
        <v>1000.6895727323733</v>
      </c>
      <c r="E27" s="10" t="s">
        <v>20</v>
      </c>
      <c r="F27" s="10"/>
      <c r="G27" s="11">
        <f t="shared" ref="G27:G32" si="3">+F27*D27</f>
        <v>0</v>
      </c>
      <c r="H27" s="24"/>
    </row>
    <row r="28" spans="2:8" hidden="1" x14ac:dyDescent="0.25">
      <c r="B28" s="8">
        <f t="shared" si="2"/>
        <v>3.0199999999999996</v>
      </c>
      <c r="C28" s="20" t="s">
        <v>36</v>
      </c>
      <c r="D28" s="10">
        <v>0</v>
      </c>
      <c r="E28" s="10" t="s">
        <v>20</v>
      </c>
      <c r="F28" s="10"/>
      <c r="G28" s="11">
        <f t="shared" si="3"/>
        <v>0</v>
      </c>
      <c r="H28" s="24"/>
    </row>
    <row r="29" spans="2:8" hidden="1" x14ac:dyDescent="0.25">
      <c r="B29" s="8">
        <f t="shared" si="2"/>
        <v>3.0299999999999994</v>
      </c>
      <c r="C29" s="20" t="s">
        <v>37</v>
      </c>
      <c r="D29" s="10">
        <v>0</v>
      </c>
      <c r="E29" s="10" t="s">
        <v>20</v>
      </c>
      <c r="F29" s="10"/>
      <c r="G29" s="11">
        <f t="shared" si="3"/>
        <v>0</v>
      </c>
      <c r="H29" s="24"/>
    </row>
    <row r="30" spans="2:8" hidden="1" x14ac:dyDescent="0.25">
      <c r="B30" s="8">
        <f t="shared" si="2"/>
        <v>3.0399999999999991</v>
      </c>
      <c r="C30" s="20" t="s">
        <v>38</v>
      </c>
      <c r="D30" s="10">
        <v>32.04</v>
      </c>
      <c r="E30" s="10" t="s">
        <v>27</v>
      </c>
      <c r="F30" s="10"/>
      <c r="G30" s="11">
        <f t="shared" si="3"/>
        <v>0</v>
      </c>
      <c r="H30" s="24"/>
    </row>
    <row r="31" spans="2:8" ht="25.5" hidden="1" x14ac:dyDescent="0.25">
      <c r="B31" s="8">
        <f t="shared" si="2"/>
        <v>3.0499999999999989</v>
      </c>
      <c r="C31" s="20" t="s">
        <v>39</v>
      </c>
      <c r="D31" s="10">
        <v>0</v>
      </c>
      <c r="E31" s="10" t="s">
        <v>27</v>
      </c>
      <c r="F31" s="10"/>
      <c r="G31" s="11">
        <f t="shared" si="3"/>
        <v>0</v>
      </c>
      <c r="H31" s="24"/>
    </row>
    <row r="32" spans="2:8" hidden="1" x14ac:dyDescent="0.25">
      <c r="B32" s="8">
        <f t="shared" si="2"/>
        <v>3.0599999999999987</v>
      </c>
      <c r="C32" s="20" t="s">
        <v>40</v>
      </c>
      <c r="D32" s="10">
        <v>200.13791454647469</v>
      </c>
      <c r="E32" s="10" t="s">
        <v>41</v>
      </c>
      <c r="F32" s="10"/>
      <c r="G32" s="11">
        <f t="shared" si="3"/>
        <v>0</v>
      </c>
      <c r="H32" s="24"/>
    </row>
    <row r="33" spans="2:8" hidden="1" x14ac:dyDescent="0.25">
      <c r="B33" s="8"/>
      <c r="C33" s="20"/>
      <c r="D33" s="10"/>
      <c r="E33" s="10"/>
      <c r="F33" s="10"/>
      <c r="G33" s="11"/>
      <c r="H33" s="24"/>
    </row>
    <row r="34" spans="2:8" x14ac:dyDescent="0.25">
      <c r="B34" s="21">
        <v>3</v>
      </c>
      <c r="C34" s="9" t="s">
        <v>42</v>
      </c>
      <c r="D34" s="22"/>
      <c r="E34" s="22"/>
      <c r="F34" s="22"/>
      <c r="G34" s="23"/>
    </row>
    <row r="35" spans="2:8" x14ac:dyDescent="0.25">
      <c r="B35" s="8">
        <f t="shared" ref="B35:B40" si="4">+B34+0.01</f>
        <v>3.01</v>
      </c>
      <c r="C35" s="20" t="s">
        <v>43</v>
      </c>
      <c r="D35" s="10">
        <v>1000.6895727323733</v>
      </c>
      <c r="E35" s="10" t="s">
        <v>33</v>
      </c>
      <c r="F35" s="10"/>
      <c r="G35" s="11">
        <f t="shared" ref="G35:G42" si="5">+F35*D35</f>
        <v>0</v>
      </c>
      <c r="H35" s="24"/>
    </row>
    <row r="36" spans="2:8" hidden="1" x14ac:dyDescent="0.25">
      <c r="B36" s="8">
        <f t="shared" si="4"/>
        <v>3.0199999999999996</v>
      </c>
      <c r="C36" s="20" t="s">
        <v>44</v>
      </c>
      <c r="D36" s="10">
        <v>0</v>
      </c>
      <c r="E36" s="10" t="s">
        <v>33</v>
      </c>
      <c r="F36" s="10"/>
      <c r="G36" s="11">
        <f t="shared" si="5"/>
        <v>0</v>
      </c>
      <c r="H36" s="24"/>
    </row>
    <row r="37" spans="2:8" hidden="1" x14ac:dyDescent="0.25">
      <c r="B37" s="8">
        <f t="shared" si="4"/>
        <v>3.0299999999999994</v>
      </c>
      <c r="C37" s="20" t="s">
        <v>45</v>
      </c>
      <c r="D37" s="10">
        <v>0</v>
      </c>
      <c r="E37" s="10" t="s">
        <v>33</v>
      </c>
      <c r="F37" s="10"/>
      <c r="G37" s="11">
        <f t="shared" si="5"/>
        <v>0</v>
      </c>
      <c r="H37" s="24"/>
    </row>
    <row r="38" spans="2:8" x14ac:dyDescent="0.25">
      <c r="B38" s="8">
        <f t="shared" si="4"/>
        <v>3.0399999999999991</v>
      </c>
      <c r="C38" s="20" t="s">
        <v>46</v>
      </c>
      <c r="D38" s="10">
        <v>32.04</v>
      </c>
      <c r="E38" s="10" t="s">
        <v>33</v>
      </c>
      <c r="F38" s="10"/>
      <c r="G38" s="11">
        <f t="shared" si="5"/>
        <v>0</v>
      </c>
      <c r="H38" s="24"/>
    </row>
    <row r="39" spans="2:8" hidden="1" x14ac:dyDescent="0.25">
      <c r="B39" s="8">
        <f t="shared" si="4"/>
        <v>3.0499999999999989</v>
      </c>
      <c r="C39" s="20" t="s">
        <v>47</v>
      </c>
      <c r="D39" s="10">
        <v>0</v>
      </c>
      <c r="E39" s="10" t="s">
        <v>33</v>
      </c>
      <c r="F39" s="10"/>
      <c r="G39" s="11">
        <f t="shared" si="5"/>
        <v>0</v>
      </c>
      <c r="H39" s="24"/>
    </row>
    <row r="40" spans="2:8" x14ac:dyDescent="0.25">
      <c r="B40" s="8">
        <f t="shared" si="4"/>
        <v>3.0599999999999987</v>
      </c>
      <c r="C40" s="20" t="s">
        <v>48</v>
      </c>
      <c r="D40" s="10">
        <v>200.13791454647469</v>
      </c>
      <c r="E40" s="10" t="s">
        <v>33</v>
      </c>
      <c r="F40" s="10"/>
      <c r="G40" s="11">
        <f t="shared" si="5"/>
        <v>0</v>
      </c>
      <c r="H40" s="24"/>
    </row>
    <row r="41" spans="2:8" x14ac:dyDescent="0.25">
      <c r="B41" s="8">
        <v>5.07</v>
      </c>
      <c r="C41" s="20" t="s">
        <v>49</v>
      </c>
      <c r="D41" s="10">
        <v>1000.6895727323733</v>
      </c>
      <c r="E41" s="10" t="s">
        <v>50</v>
      </c>
      <c r="F41" s="10"/>
      <c r="G41" s="11">
        <f t="shared" si="5"/>
        <v>0</v>
      </c>
      <c r="H41" s="24"/>
    </row>
    <row r="42" spans="2:8" x14ac:dyDescent="0.25">
      <c r="B42" s="8">
        <v>5.08</v>
      </c>
      <c r="C42" s="20" t="s">
        <v>51</v>
      </c>
      <c r="D42" s="10">
        <v>32.04</v>
      </c>
      <c r="E42" s="10" t="s">
        <v>50</v>
      </c>
      <c r="F42" s="10"/>
      <c r="G42" s="11">
        <f t="shared" si="5"/>
        <v>0</v>
      </c>
      <c r="H42" s="24"/>
    </row>
    <row r="43" spans="2:8" x14ac:dyDescent="0.25">
      <c r="B43" s="8">
        <v>5.09</v>
      </c>
      <c r="C43" s="20" t="s">
        <v>52</v>
      </c>
      <c r="D43" s="10"/>
      <c r="E43" s="10"/>
      <c r="F43" s="10"/>
      <c r="G43" s="11"/>
      <c r="H43" s="24"/>
    </row>
    <row r="44" spans="2:8" x14ac:dyDescent="0.25">
      <c r="B44" s="8"/>
      <c r="C44" s="20"/>
      <c r="D44" s="10"/>
      <c r="E44" s="10"/>
      <c r="F44" s="10"/>
      <c r="G44" s="11"/>
      <c r="H44" s="24"/>
    </row>
    <row r="45" spans="2:8" x14ac:dyDescent="0.25">
      <c r="B45" s="21">
        <v>4</v>
      </c>
      <c r="C45" s="9" t="s">
        <v>53</v>
      </c>
      <c r="D45" s="22"/>
      <c r="E45" s="22"/>
      <c r="F45" s="22"/>
      <c r="G45" s="23"/>
    </row>
    <row r="46" spans="2:8" x14ac:dyDescent="0.25">
      <c r="B46" s="8">
        <f t="shared" ref="B46:B47" si="6">+B45+0.01</f>
        <v>4.01</v>
      </c>
      <c r="C46" s="20" t="s">
        <v>54</v>
      </c>
      <c r="D46" s="10">
        <v>2330.7423363755379</v>
      </c>
      <c r="E46" s="10" t="s">
        <v>55</v>
      </c>
      <c r="F46" s="10"/>
      <c r="G46" s="11">
        <f t="shared" ref="G46:G47" si="7">+F46*D46</f>
        <v>0</v>
      </c>
      <c r="H46" s="24"/>
    </row>
    <row r="47" spans="2:8" x14ac:dyDescent="0.25">
      <c r="B47" s="8">
        <f t="shared" si="6"/>
        <v>4.0199999999999996</v>
      </c>
      <c r="C47" s="20" t="s">
        <v>56</v>
      </c>
      <c r="D47" s="10">
        <v>2663.705527286329</v>
      </c>
      <c r="E47" s="10" t="s">
        <v>55</v>
      </c>
      <c r="F47" s="10"/>
      <c r="G47" s="11">
        <f t="shared" si="7"/>
        <v>0</v>
      </c>
      <c r="H47" s="24"/>
    </row>
    <row r="48" spans="2:8" x14ac:dyDescent="0.25">
      <c r="B48" s="8"/>
      <c r="C48" s="20"/>
      <c r="D48" s="10"/>
      <c r="E48" s="10"/>
      <c r="F48" s="10"/>
      <c r="G48" s="11"/>
      <c r="H48" s="24"/>
    </row>
    <row r="49" spans="2:8" x14ac:dyDescent="0.25">
      <c r="B49" s="21">
        <v>5</v>
      </c>
      <c r="C49" s="9" t="s">
        <v>57</v>
      </c>
      <c r="D49" s="22"/>
      <c r="E49" s="22"/>
      <c r="F49" s="22"/>
      <c r="G49" s="23"/>
    </row>
    <row r="50" spans="2:8" x14ac:dyDescent="0.25">
      <c r="B50" s="8">
        <f t="shared" ref="B50:B53" si="8">+B49+0.01</f>
        <v>5.01</v>
      </c>
      <c r="C50" s="20" t="s">
        <v>58</v>
      </c>
      <c r="D50" s="10">
        <v>5337.0110545726584</v>
      </c>
      <c r="E50" s="10" t="s">
        <v>55</v>
      </c>
      <c r="F50" s="10"/>
      <c r="G50" s="11">
        <f t="shared" ref="G50:G53" si="9">+F50*D50</f>
        <v>0</v>
      </c>
      <c r="H50" s="24"/>
    </row>
    <row r="51" spans="2:8" x14ac:dyDescent="0.25">
      <c r="B51" s="8">
        <f t="shared" si="8"/>
        <v>5.0199999999999996</v>
      </c>
      <c r="C51" s="20" t="s">
        <v>59</v>
      </c>
      <c r="D51" s="10">
        <v>6671.2638182158225</v>
      </c>
      <c r="E51" s="10" t="s">
        <v>60</v>
      </c>
      <c r="F51" s="10"/>
      <c r="G51" s="11">
        <f t="shared" si="9"/>
        <v>0</v>
      </c>
      <c r="H51" s="24"/>
    </row>
    <row r="52" spans="2:8" x14ac:dyDescent="0.25">
      <c r="B52" s="8">
        <f t="shared" si="8"/>
        <v>5.0299999999999994</v>
      </c>
      <c r="C52" s="20" t="s">
        <v>61</v>
      </c>
      <c r="D52" s="10">
        <v>5327.411054572658</v>
      </c>
      <c r="E52" s="10" t="s">
        <v>55</v>
      </c>
      <c r="F52" s="10"/>
      <c r="G52" s="11">
        <f t="shared" si="9"/>
        <v>0</v>
      </c>
      <c r="H52" s="24"/>
    </row>
    <row r="53" spans="2:8" x14ac:dyDescent="0.25">
      <c r="B53" s="8">
        <f t="shared" si="8"/>
        <v>5.0399999999999991</v>
      </c>
      <c r="C53" s="20" t="s">
        <v>62</v>
      </c>
      <c r="D53" s="10">
        <v>17614.527636431645</v>
      </c>
      <c r="E53" s="10" t="s">
        <v>60</v>
      </c>
      <c r="F53" s="10"/>
      <c r="G53" s="11">
        <f t="shared" si="9"/>
        <v>0</v>
      </c>
      <c r="H53" s="24"/>
    </row>
    <row r="54" spans="2:8" x14ac:dyDescent="0.25">
      <c r="B54" s="8"/>
      <c r="C54" s="20"/>
      <c r="D54" s="10"/>
      <c r="E54" s="10"/>
      <c r="F54" s="10"/>
      <c r="G54" s="11"/>
      <c r="H54" s="24"/>
    </row>
    <row r="55" spans="2:8" x14ac:dyDescent="0.25">
      <c r="B55" s="21">
        <v>6</v>
      </c>
      <c r="C55" s="9" t="s">
        <v>63</v>
      </c>
      <c r="D55" s="22"/>
      <c r="E55" s="22"/>
      <c r="F55" s="22"/>
      <c r="G55" s="23"/>
    </row>
    <row r="56" spans="2:8" x14ac:dyDescent="0.25">
      <c r="B56" s="8">
        <f t="shared" ref="B56:B57" si="10">+B55+0.01</f>
        <v>6.01</v>
      </c>
      <c r="C56" s="20" t="s">
        <v>64</v>
      </c>
      <c r="D56" s="10">
        <v>6659.2638182158225</v>
      </c>
      <c r="E56" s="10" t="s">
        <v>65</v>
      </c>
      <c r="F56" s="10"/>
      <c r="G56" s="11">
        <f t="shared" ref="G56:G57" si="11">+F56*D56</f>
        <v>0</v>
      </c>
      <c r="H56" s="24"/>
    </row>
    <row r="57" spans="2:8" x14ac:dyDescent="0.25">
      <c r="B57" s="8">
        <f t="shared" si="10"/>
        <v>6.02</v>
      </c>
      <c r="C57" s="20" t="s">
        <v>66</v>
      </c>
      <c r="D57" s="10">
        <v>52</v>
      </c>
      <c r="E57" s="10" t="s">
        <v>67</v>
      </c>
      <c r="F57" s="10"/>
      <c r="G57" s="11">
        <f t="shared" si="11"/>
        <v>0</v>
      </c>
      <c r="H57" s="24"/>
    </row>
    <row r="58" spans="2:8" x14ac:dyDescent="0.25">
      <c r="B58" s="8"/>
      <c r="C58" s="20"/>
      <c r="D58" s="10"/>
      <c r="E58" s="10"/>
      <c r="F58" s="10"/>
      <c r="G58" s="11"/>
      <c r="H58" s="24"/>
    </row>
    <row r="59" spans="2:8" x14ac:dyDescent="0.25">
      <c r="B59" s="21">
        <v>7</v>
      </c>
      <c r="C59" s="9" t="s">
        <v>68</v>
      </c>
      <c r="D59" s="22"/>
      <c r="E59" s="22"/>
      <c r="F59" s="22"/>
      <c r="G59" s="23"/>
    </row>
    <row r="60" spans="2:8" x14ac:dyDescent="0.25">
      <c r="B60" s="8">
        <f>+B59+0.01</f>
        <v>7.01</v>
      </c>
      <c r="C60" s="20" t="s">
        <v>69</v>
      </c>
      <c r="D60" s="10">
        <v>1</v>
      </c>
      <c r="E60" s="10" t="s">
        <v>15</v>
      </c>
      <c r="F60" s="10"/>
      <c r="G60" s="11">
        <f t="shared" ref="G60" si="12">+F60*D60</f>
        <v>0</v>
      </c>
      <c r="H60" s="24"/>
    </row>
    <row r="61" spans="2:8" x14ac:dyDescent="0.25">
      <c r="B61" s="8"/>
      <c r="C61" s="20"/>
      <c r="D61" s="10"/>
      <c r="E61" s="10"/>
      <c r="F61" s="10"/>
      <c r="G61" s="11"/>
      <c r="H61" s="24"/>
    </row>
    <row r="62" spans="2:8" hidden="1" x14ac:dyDescent="0.25">
      <c r="B62" s="8"/>
      <c r="C62" s="20"/>
      <c r="D62" s="10"/>
      <c r="E62" s="10"/>
      <c r="F62" s="10"/>
      <c r="G62" s="11"/>
      <c r="H62" s="24"/>
    </row>
    <row r="63" spans="2:8" hidden="1" x14ac:dyDescent="0.25">
      <c r="B63" s="21">
        <v>10</v>
      </c>
      <c r="C63" s="9" t="s">
        <v>70</v>
      </c>
      <c r="D63" s="10"/>
      <c r="E63" s="10"/>
      <c r="F63" s="10"/>
      <c r="G63" s="11"/>
      <c r="H63" s="24"/>
    </row>
    <row r="64" spans="2:8" hidden="1" x14ac:dyDescent="0.25">
      <c r="B64" s="8"/>
      <c r="C64" s="20"/>
      <c r="D64" s="10"/>
      <c r="E64" s="10"/>
      <c r="F64" s="10"/>
      <c r="G64" s="11"/>
      <c r="H64" s="24"/>
    </row>
    <row r="65" spans="2:8" hidden="1" x14ac:dyDescent="0.25">
      <c r="B65" s="8">
        <f>+B63+0.01</f>
        <v>10.01</v>
      </c>
      <c r="C65" s="20" t="s">
        <v>71</v>
      </c>
      <c r="D65" s="10"/>
      <c r="E65" s="10" t="s">
        <v>67</v>
      </c>
      <c r="F65" s="10">
        <v>79443.976800000004</v>
      </c>
      <c r="G65" s="11">
        <f>+F65*D65</f>
        <v>0</v>
      </c>
      <c r="H65" s="24"/>
    </row>
    <row r="66" spans="2:8" hidden="1" x14ac:dyDescent="0.25">
      <c r="B66" s="8">
        <f>+B65+0.01</f>
        <v>10.02</v>
      </c>
      <c r="C66" s="20" t="s">
        <v>72</v>
      </c>
      <c r="D66" s="10"/>
      <c r="E66" s="10" t="s">
        <v>67</v>
      </c>
      <c r="F66" s="10">
        <v>78425.760000000009</v>
      </c>
      <c r="G66" s="11">
        <f t="shared" ref="G66:G75" si="13">+F66*D66</f>
        <v>0</v>
      </c>
      <c r="H66" s="24"/>
    </row>
    <row r="67" spans="2:8" hidden="1" x14ac:dyDescent="0.25">
      <c r="B67" s="8">
        <f t="shared" ref="B67:B75" si="14">+B66+0.01</f>
        <v>10.029999999999999</v>
      </c>
      <c r="C67" s="20" t="s">
        <v>73</v>
      </c>
      <c r="D67" s="10"/>
      <c r="E67" s="10" t="s">
        <v>67</v>
      </c>
      <c r="F67" s="10">
        <v>78425.760000000009</v>
      </c>
      <c r="G67" s="11">
        <f t="shared" si="13"/>
        <v>0</v>
      </c>
      <c r="H67" s="24"/>
    </row>
    <row r="68" spans="2:8" hidden="1" x14ac:dyDescent="0.25">
      <c r="B68" s="8">
        <f t="shared" si="14"/>
        <v>10.039999999999999</v>
      </c>
      <c r="C68" s="20" t="s">
        <v>74</v>
      </c>
      <c r="D68" s="10"/>
      <c r="E68" s="10" t="s">
        <v>65</v>
      </c>
      <c r="F68" s="10">
        <v>809.18452799999989</v>
      </c>
      <c r="G68" s="11">
        <f t="shared" si="13"/>
        <v>0</v>
      </c>
      <c r="H68" s="24"/>
    </row>
    <row r="69" spans="2:8" hidden="1" x14ac:dyDescent="0.25">
      <c r="B69" s="8">
        <f t="shared" si="14"/>
        <v>10.049999999999999</v>
      </c>
      <c r="C69" s="20" t="s">
        <v>75</v>
      </c>
      <c r="D69" s="10"/>
      <c r="E69" s="10" t="s">
        <v>65</v>
      </c>
      <c r="F69" s="10">
        <v>809.18452799999989</v>
      </c>
      <c r="G69" s="11">
        <f t="shared" si="13"/>
        <v>0</v>
      </c>
      <c r="H69" s="24"/>
    </row>
    <row r="70" spans="2:8" hidden="1" x14ac:dyDescent="0.25">
      <c r="B70" s="8">
        <f t="shared" si="14"/>
        <v>10.059999999999999</v>
      </c>
      <c r="C70" s="20" t="s">
        <v>76</v>
      </c>
      <c r="D70" s="10"/>
      <c r="E70" s="10" t="s">
        <v>65</v>
      </c>
      <c r="F70" s="10">
        <v>809.18452799999989</v>
      </c>
      <c r="G70" s="11">
        <f t="shared" si="13"/>
        <v>0</v>
      </c>
      <c r="H70" s="24"/>
    </row>
    <row r="71" spans="2:8" hidden="1" x14ac:dyDescent="0.25">
      <c r="B71" s="8">
        <f t="shared" si="14"/>
        <v>10.069999999999999</v>
      </c>
      <c r="C71" s="20" t="s">
        <v>77</v>
      </c>
      <c r="D71" s="10"/>
      <c r="E71" s="10" t="s">
        <v>65</v>
      </c>
      <c r="F71" s="10">
        <v>415.56484799999998</v>
      </c>
      <c r="G71" s="11">
        <f t="shared" si="13"/>
        <v>0</v>
      </c>
      <c r="H71" s="24"/>
    </row>
    <row r="72" spans="2:8" hidden="1" x14ac:dyDescent="0.25">
      <c r="B72" s="8">
        <f t="shared" si="14"/>
        <v>10.079999999999998</v>
      </c>
      <c r="C72" s="20" t="s">
        <v>78</v>
      </c>
      <c r="D72" s="10"/>
      <c r="E72" s="10" t="s">
        <v>65</v>
      </c>
      <c r="F72" s="10">
        <v>152.41635199999999</v>
      </c>
      <c r="G72" s="11">
        <f t="shared" si="13"/>
        <v>0</v>
      </c>
      <c r="H72" s="24"/>
    </row>
    <row r="73" spans="2:8" hidden="1" x14ac:dyDescent="0.25">
      <c r="B73" s="8">
        <f t="shared" si="14"/>
        <v>10.089999999999998</v>
      </c>
      <c r="C73" s="20" t="s">
        <v>79</v>
      </c>
      <c r="D73" s="10"/>
      <c r="E73" s="10" t="s">
        <v>67</v>
      </c>
      <c r="F73" s="10">
        <v>958.04199999999992</v>
      </c>
      <c r="G73" s="11">
        <f t="shared" si="13"/>
        <v>0</v>
      </c>
      <c r="H73" s="24"/>
    </row>
    <row r="74" spans="2:8" hidden="1" x14ac:dyDescent="0.25">
      <c r="B74" s="28">
        <f t="shared" si="14"/>
        <v>10.099999999999998</v>
      </c>
      <c r="C74" s="20" t="s">
        <v>80</v>
      </c>
      <c r="D74" s="10"/>
      <c r="E74" s="10" t="s">
        <v>67</v>
      </c>
      <c r="F74" s="10">
        <v>165</v>
      </c>
      <c r="G74" s="11">
        <f t="shared" si="13"/>
        <v>0</v>
      </c>
      <c r="H74" s="24"/>
    </row>
    <row r="75" spans="2:8" hidden="1" x14ac:dyDescent="0.25">
      <c r="B75" s="8">
        <f t="shared" si="14"/>
        <v>10.109999999999998</v>
      </c>
      <c r="C75" s="20" t="s">
        <v>81</v>
      </c>
      <c r="D75" s="10"/>
      <c r="E75" s="10" t="s">
        <v>15</v>
      </c>
      <c r="F75" s="10">
        <v>1172585.2896016</v>
      </c>
      <c r="G75" s="11">
        <f t="shared" si="13"/>
        <v>0</v>
      </c>
      <c r="H75" s="24"/>
    </row>
    <row r="76" spans="2:8" hidden="1" x14ac:dyDescent="0.25">
      <c r="B76" s="8"/>
      <c r="C76" s="20"/>
      <c r="D76" s="10"/>
      <c r="E76" s="10"/>
      <c r="F76" s="10"/>
      <c r="G76" s="11"/>
      <c r="H76" s="24"/>
    </row>
    <row r="77" spans="2:8" hidden="1" x14ac:dyDescent="0.25">
      <c r="B77" s="21">
        <v>11</v>
      </c>
      <c r="C77" s="9" t="s">
        <v>82</v>
      </c>
      <c r="D77" s="10"/>
      <c r="E77" s="10"/>
      <c r="F77" s="10"/>
      <c r="G77" s="11"/>
      <c r="H77" s="24"/>
    </row>
    <row r="78" spans="2:8" hidden="1" x14ac:dyDescent="0.25">
      <c r="B78" s="8">
        <f>+B77+0.01</f>
        <v>11.01</v>
      </c>
      <c r="C78" s="20" t="s">
        <v>83</v>
      </c>
      <c r="D78" s="10"/>
      <c r="E78" s="10" t="s">
        <v>20</v>
      </c>
      <c r="F78" s="10">
        <v>514.976</v>
      </c>
      <c r="G78" s="11">
        <f>+F78*D78</f>
        <v>0</v>
      </c>
      <c r="H78" s="24"/>
    </row>
    <row r="79" spans="2:8" hidden="1" x14ac:dyDescent="0.25">
      <c r="B79" s="8">
        <f t="shared" ref="B79:B80" si="15">+B78+0.01</f>
        <v>11.02</v>
      </c>
      <c r="C79" s="20" t="s">
        <v>84</v>
      </c>
      <c r="D79" s="10"/>
      <c r="E79" s="10" t="s">
        <v>85</v>
      </c>
      <c r="F79" s="10">
        <v>2858.4019994999994</v>
      </c>
      <c r="G79" s="11">
        <f>+F79*D79</f>
        <v>0</v>
      </c>
      <c r="H79" s="24"/>
    </row>
    <row r="80" spans="2:8" hidden="1" x14ac:dyDescent="0.25">
      <c r="B80" s="8">
        <f t="shared" si="15"/>
        <v>11.03</v>
      </c>
      <c r="C80" s="20" t="s">
        <v>86</v>
      </c>
      <c r="D80" s="10"/>
      <c r="E80" s="10" t="s">
        <v>87</v>
      </c>
      <c r="F80" s="10">
        <v>117.89</v>
      </c>
      <c r="G80" s="11">
        <f>+F80*D80</f>
        <v>0</v>
      </c>
      <c r="H80" s="24"/>
    </row>
    <row r="81" spans="2:8" hidden="1" x14ac:dyDescent="0.25">
      <c r="B81" s="8"/>
      <c r="C81" s="20"/>
      <c r="D81" s="10"/>
      <c r="E81" s="10"/>
      <c r="F81" s="10"/>
      <c r="G81" s="11"/>
      <c r="H81" s="24"/>
    </row>
    <row r="82" spans="2:8" x14ac:dyDescent="0.25">
      <c r="B82" s="8"/>
      <c r="C82" s="20"/>
      <c r="D82" s="10"/>
      <c r="E82" s="10"/>
      <c r="F82" s="10"/>
      <c r="G82" s="11"/>
      <c r="H82" s="24"/>
    </row>
    <row r="83" spans="2:8" ht="15.75" customHeight="1" x14ac:dyDescent="0.25">
      <c r="B83" s="42" t="s">
        <v>88</v>
      </c>
      <c r="C83" s="60"/>
      <c r="D83" s="44"/>
      <c r="E83" s="44"/>
      <c r="F83" s="45"/>
      <c r="G83" s="29">
        <f>SUM(G10:G81)</f>
        <v>0</v>
      </c>
    </row>
    <row r="84" spans="2:8" x14ac:dyDescent="0.25">
      <c r="B84" s="30"/>
      <c r="C84" s="20" t="s">
        <v>89</v>
      </c>
      <c r="D84" s="31"/>
      <c r="E84" s="32"/>
      <c r="F84" s="33">
        <v>0.1</v>
      </c>
      <c r="G84" s="11">
        <f>F84*$G$83</f>
        <v>0</v>
      </c>
    </row>
    <row r="85" spans="2:8" x14ac:dyDescent="0.25">
      <c r="B85" s="30"/>
      <c r="C85" s="34" t="s">
        <v>90</v>
      </c>
      <c r="D85" s="35"/>
      <c r="E85" s="36"/>
      <c r="F85" s="33">
        <v>0.03</v>
      </c>
      <c r="G85" s="11">
        <f t="shared" ref="G85:G91" si="16">F85*$G$83</f>
        <v>0</v>
      </c>
    </row>
    <row r="86" spans="2:8" x14ac:dyDescent="0.25">
      <c r="B86" s="30"/>
      <c r="C86" s="61" t="s">
        <v>91</v>
      </c>
      <c r="D86" s="35"/>
      <c r="E86" s="36"/>
      <c r="F86" s="33">
        <v>3.5000000000000003E-2</v>
      </c>
      <c r="G86" s="11">
        <f t="shared" si="16"/>
        <v>0</v>
      </c>
    </row>
    <row r="87" spans="2:8" x14ac:dyDescent="0.25">
      <c r="B87" s="30"/>
      <c r="C87" s="61" t="s">
        <v>92</v>
      </c>
      <c r="D87" s="35"/>
      <c r="E87" s="36"/>
      <c r="F87" s="33">
        <v>0.01</v>
      </c>
      <c r="G87" s="11">
        <f t="shared" si="16"/>
        <v>0</v>
      </c>
    </row>
    <row r="88" spans="2:8" x14ac:dyDescent="0.25">
      <c r="B88" s="30"/>
      <c r="C88" s="61" t="s">
        <v>93</v>
      </c>
      <c r="D88" s="35"/>
      <c r="E88" s="36"/>
      <c r="F88" s="33">
        <v>1E-3</v>
      </c>
      <c r="G88" s="11">
        <f t="shared" si="16"/>
        <v>0</v>
      </c>
    </row>
    <row r="89" spans="2:8" x14ac:dyDescent="0.25">
      <c r="B89" s="30"/>
      <c r="C89" s="61" t="s">
        <v>101</v>
      </c>
      <c r="D89" s="35"/>
      <c r="E89" s="36"/>
      <c r="F89" s="33">
        <v>0.05</v>
      </c>
      <c r="G89" s="11">
        <f t="shared" si="16"/>
        <v>0</v>
      </c>
    </row>
    <row r="90" spans="2:8" x14ac:dyDescent="0.25">
      <c r="B90" s="30"/>
      <c r="C90" s="61" t="s">
        <v>94</v>
      </c>
      <c r="D90" s="35"/>
      <c r="E90" s="36"/>
      <c r="F90" s="33">
        <v>0.02</v>
      </c>
      <c r="G90" s="11">
        <f>F90*$G$83</f>
        <v>0</v>
      </c>
    </row>
    <row r="91" spans="2:8" x14ac:dyDescent="0.25">
      <c r="B91" s="30"/>
      <c r="C91" s="61" t="s">
        <v>95</v>
      </c>
      <c r="D91" s="35"/>
      <c r="E91" s="36"/>
      <c r="F91" s="33">
        <v>0.05</v>
      </c>
      <c r="G91" s="11">
        <f t="shared" si="16"/>
        <v>0</v>
      </c>
    </row>
    <row r="92" spans="2:8" ht="15.75" customHeight="1" x14ac:dyDescent="0.25">
      <c r="B92" s="30"/>
      <c r="C92" s="61" t="s">
        <v>96</v>
      </c>
      <c r="D92" s="37"/>
      <c r="E92" s="32"/>
      <c r="F92" s="38">
        <v>0.18</v>
      </c>
      <c r="G92" s="11">
        <f>+G84*F92</f>
        <v>0</v>
      </c>
    </row>
    <row r="93" spans="2:8" x14ac:dyDescent="0.25">
      <c r="B93" s="30"/>
      <c r="C93" s="61" t="s">
        <v>97</v>
      </c>
      <c r="D93" s="35"/>
      <c r="E93" s="36"/>
      <c r="F93" s="33">
        <v>0.05</v>
      </c>
      <c r="G93" s="11">
        <f>F93*$G$83</f>
        <v>0</v>
      </c>
    </row>
    <row r="94" spans="2:8" x14ac:dyDescent="0.25">
      <c r="B94" s="30"/>
      <c r="C94" s="61" t="s">
        <v>100</v>
      </c>
      <c r="D94" s="35"/>
      <c r="E94" s="39"/>
      <c r="F94" s="33">
        <v>5.0000000000000001E-3</v>
      </c>
      <c r="G94" s="11">
        <f>F94*$G$83</f>
        <v>0</v>
      </c>
    </row>
    <row r="95" spans="2:8" x14ac:dyDescent="0.25">
      <c r="B95" s="42" t="s">
        <v>98</v>
      </c>
      <c r="C95" s="43"/>
      <c r="D95" s="44"/>
      <c r="E95" s="44"/>
      <c r="F95" s="45"/>
      <c r="G95" s="29">
        <f>SUM(G84:G94)</f>
        <v>0</v>
      </c>
    </row>
    <row r="96" spans="2:8" ht="26.25" customHeight="1" thickBot="1" x14ac:dyDescent="0.3">
      <c r="B96" s="46" t="s">
        <v>99</v>
      </c>
      <c r="C96" s="47"/>
      <c r="D96" s="47"/>
      <c r="E96" s="47"/>
      <c r="F96" s="47"/>
      <c r="G96" s="40">
        <f>+G95+G83</f>
        <v>0</v>
      </c>
    </row>
    <row r="98" spans="3:5" x14ac:dyDescent="0.25">
      <c r="C98" s="41"/>
      <c r="E98" s="41"/>
    </row>
    <row r="99" spans="3:5" x14ac:dyDescent="0.25">
      <c r="C99" s="41"/>
      <c r="E99" s="41"/>
    </row>
    <row r="100" spans="3:5" x14ac:dyDescent="0.25">
      <c r="C100" s="41"/>
      <c r="E100" s="41"/>
    </row>
    <row r="101" spans="3:5" x14ac:dyDescent="0.25">
      <c r="C101" s="41"/>
      <c r="E101" s="41"/>
    </row>
    <row r="102" spans="3:5" x14ac:dyDescent="0.25">
      <c r="C102" s="41"/>
      <c r="E102" s="41"/>
    </row>
    <row r="103" spans="3:5" x14ac:dyDescent="0.25">
      <c r="C103" s="41"/>
      <c r="E103" s="41"/>
    </row>
    <row r="124" spans="4:8" s="27" customFormat="1" x14ac:dyDescent="0.25">
      <c r="D124" s="27">
        <v>1</v>
      </c>
      <c r="H124"/>
    </row>
  </sheetData>
  <mergeCells count="8">
    <mergeCell ref="B95:F95"/>
    <mergeCell ref="B96:F96"/>
    <mergeCell ref="C1:G1"/>
    <mergeCell ref="C2:G2"/>
    <mergeCell ref="B3:G3"/>
    <mergeCell ref="C4:G4"/>
    <mergeCell ref="B5:G5"/>
    <mergeCell ref="B83:F83"/>
  </mergeCells>
  <pageMargins left="0.23622047244094491" right="0.23622047244094491" top="0.74803149606299213" bottom="0.35433070866141736" header="0.31496062992125984" footer="0.31496062992125984"/>
  <pageSetup scale="6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Boul Teng.</vt:lpstr>
      <vt:lpstr>'Boul Teng.'!Área_de_impresión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Aristóteles Sócrates Carbajal Martinez</dc:creator>
  <cp:lastModifiedBy>Ana Milena Jaimes Uribe</cp:lastModifiedBy>
  <dcterms:created xsi:type="dcterms:W3CDTF">2022-11-11T18:34:16Z</dcterms:created>
  <dcterms:modified xsi:type="dcterms:W3CDTF">2022-11-15T17:05:21Z</dcterms:modified>
</cp:coreProperties>
</file>