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1\CIERRE  FISCAL 2024\CORTE SEMESTRAL 2024\CARGADOS A DIGECOG\"/>
    </mc:Choice>
  </mc:AlternateContent>
  <xr:revisionPtr revIDLastSave="0" documentId="13_ncr:1_{D612D8A9-AE65-4337-BA20-EEB5B2AB1DFA}" xr6:coauthVersionLast="47" xr6:coauthVersionMax="47" xr10:uidLastSave="{00000000-0000-0000-0000-000000000000}"/>
  <bookViews>
    <workbookView xWindow="-20610" yWindow="780" windowWidth="20730" windowHeight="11160" xr2:uid="{A32916F6-B541-4AB5-96D9-F4ED7CCBF8FA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0" i="1" l="1"/>
  <c r="C40" i="1"/>
  <c r="C46" i="1" s="1"/>
  <c r="B39" i="1"/>
  <c r="B40" i="1" s="1"/>
  <c r="B46" i="1" s="1"/>
  <c r="C28" i="1"/>
  <c r="B24" i="1"/>
  <c r="B14" i="1"/>
  <c r="B28" i="1" s="1"/>
  <c r="C61" i="1" l="1"/>
  <c r="C63" i="1" s="1"/>
  <c r="C64" i="1" s="1"/>
  <c r="B61" i="1"/>
  <c r="B63" i="1" s="1"/>
  <c r="B6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Erick Javier Vasquez</author>
  </authors>
  <commentList>
    <comment ref="B20" authorId="0" shapeId="0" xr:uid="{6AB369D6-0A59-47C1-B780-AB67C5677D3A}">
      <text>
        <r>
          <rPr>
            <b/>
            <sz val="9"/>
            <color indexed="81"/>
            <rFont val="Tahoma"/>
            <family val="2"/>
          </rPr>
          <t>Erick Javier Vasquez: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EGEHID: </t>
        </r>
        <r>
          <rPr>
            <sz val="9"/>
            <color indexed="81"/>
            <rFont val="Tahoma"/>
            <family val="2"/>
          </rPr>
          <t>Estas incluyen transferencias realizadas al sector (p.e. ETED) que no son donaciones. En el rubro del estado de resultado solo tenemos exclusivamente lo que es donación.</t>
        </r>
      </text>
    </comment>
    <comment ref="F27" authorId="0" shapeId="0" xr:uid="{66B82AA3-CA62-43F5-857A-7FB1879A9512}">
      <text/>
    </comment>
  </commentList>
</comments>
</file>

<file path=xl/sharedStrings.xml><?xml version="1.0" encoding="utf-8"?>
<sst xmlns="http://schemas.openxmlformats.org/spreadsheetml/2006/main" count="63" uniqueCount="61">
  <si>
    <t>EMPRESA DE GENERACION HIDROELECTRICA DOMINICANA</t>
  </si>
  <si>
    <t>Junio 2024</t>
  </si>
  <si>
    <t>Junio 2023</t>
  </si>
  <si>
    <t>Lic.Cesar H.Tejeda</t>
  </si>
  <si>
    <t>Lic.Diovanny Manzanillo</t>
  </si>
  <si>
    <t>Subdirector Financiero</t>
  </si>
  <si>
    <t>Director Financiero</t>
  </si>
  <si>
    <t>Ing.Angel Rafael Salazar R.</t>
  </si>
  <si>
    <t xml:space="preserve">  Administrador General</t>
  </si>
  <si>
    <t>Estado de Flujo de Efectivo/provisional</t>
  </si>
  <si>
    <t>Al 30 de Junio de 2024</t>
  </si>
  <si>
    <t>(Valores en RD$)</t>
  </si>
  <si>
    <t>Flujo de efectivo procedentes de actividades operativas</t>
  </si>
  <si>
    <t>Cobros impuestos</t>
  </si>
  <si>
    <t>Contribuciones de la seguridad social</t>
  </si>
  <si>
    <t>Cobros por venta de bienes y servicios y arrendamientos</t>
  </si>
  <si>
    <t xml:space="preserve"> Cobros de subvenciones, transferencias, y otras asignaciones </t>
  </si>
  <si>
    <t>Cobros de seguros por primas, reclamos y otros</t>
  </si>
  <si>
    <t>Cobros por contratos mantenidos para negocios o intercambio</t>
  </si>
  <si>
    <t xml:space="preserve"> Cobros de intereses financieros</t>
  </si>
  <si>
    <t>Otros cobros</t>
  </si>
  <si>
    <t xml:space="preserve">Pagos a otras entidades para financiar sus operaciones (Transferencias) </t>
  </si>
  <si>
    <t>Pagos a los trabajadores o en beneficio de ellos</t>
  </si>
  <si>
    <t xml:space="preserve">Pagos por contribuciones a la seguridad social </t>
  </si>
  <si>
    <t>Pagos de pensiones y jubilaciones</t>
  </si>
  <si>
    <t>Pagos a proveedores</t>
  </si>
  <si>
    <t>Pagos por contratos mantenidos para negocios o intercambio</t>
  </si>
  <si>
    <t xml:space="preserve"> Pagos de intereses</t>
  </si>
  <si>
    <t>Otros pagos</t>
  </si>
  <si>
    <t>Flujos de efectivo netos de las actividades de operación</t>
  </si>
  <si>
    <t>Flujos de efectivo de las actividades de inversión</t>
  </si>
  <si>
    <t xml:space="preserve">Pagos por adquisición de intangibles y otros activos de largo plazo </t>
  </si>
  <si>
    <t>Cobros por venta de propiedad, planta y equipo</t>
  </si>
  <si>
    <t>Cobros por venta de intangibles y otros activos de largo plazo</t>
  </si>
  <si>
    <t xml:space="preserve">Cobros por títulos patrimoniales o de deuda y participación en asociaciones </t>
  </si>
  <si>
    <t>Cobros por reembolsos de préstamos o anticipos hechos a terceros</t>
  </si>
  <si>
    <t xml:space="preserve">Cobros por conceptos de contratos a futuro, a plazo, opciones o permuta </t>
  </si>
  <si>
    <t>Certificados de Inversion</t>
  </si>
  <si>
    <r>
      <t xml:space="preserve">Pagos por adquisición de propiedad, planta y equipo </t>
    </r>
    <r>
      <rPr>
        <b/>
        <sz val="12"/>
        <color rgb="FF231F20"/>
        <rFont val="Calibri"/>
        <family val="2"/>
        <scheme val="minor"/>
      </rPr>
      <t>(a)</t>
    </r>
  </si>
  <si>
    <r>
      <t xml:space="preserve">Pagos por costos de construcciones y desarrollos en proceso </t>
    </r>
    <r>
      <rPr>
        <b/>
        <sz val="12"/>
        <color rgb="FF231F20"/>
        <rFont val="Calibri"/>
        <family val="2"/>
        <scheme val="minor"/>
      </rPr>
      <t>(b)</t>
    </r>
  </si>
  <si>
    <t>Total pagos por adquisiciones propiedad, planta y equipo</t>
  </si>
  <si>
    <t>Pagos por adquisición de títulos patrimoniales o de deuda y participación en asociaciones</t>
  </si>
  <si>
    <t xml:space="preserve">Pagos por otorgamiento de préstamos o anticipos hechos a terceros </t>
  </si>
  <si>
    <t xml:space="preserve">Pagos por conceptos de contratos a futuro, a plazo, opciones o permuta </t>
  </si>
  <si>
    <t>Flujos de efectivo netos por las actividades de inversión</t>
  </si>
  <si>
    <t>Flujos de efectivo de las actividades de financiación</t>
  </si>
  <si>
    <t>Cobro por emisión de títulos de deudas, bonos</t>
  </si>
  <si>
    <t>Cobro por préstamos, pagarés, hipotecas</t>
  </si>
  <si>
    <t>Cobro por aporte de accionista</t>
  </si>
  <si>
    <t xml:space="preserve">Cobro de los arrendatarios por contratos de arrendamientos financieros </t>
  </si>
  <si>
    <t>Pago reembolso en efectivo de los montos recibidos en emisión de títulos de deudas, bonos</t>
  </si>
  <si>
    <t>Pago reembolso en efectivo de los montos recibidos en préstamos, pagarés, hipotecas</t>
  </si>
  <si>
    <t xml:space="preserve">Pago reembolso de efectivo recibió por aporte de accionista </t>
  </si>
  <si>
    <t>Pago por distribución/dividendos al gobierno</t>
  </si>
  <si>
    <t>Pago de los arrendatarios por contratos de arrendamientos financieros</t>
  </si>
  <si>
    <t xml:space="preserve"> Otros pagos</t>
  </si>
  <si>
    <t>Flujos de efectivo netos por las actividades de financiación</t>
  </si>
  <si>
    <t xml:space="preserve">Incremento/(Disminución) neta en el efectivo y equivalentes al efectivo </t>
  </si>
  <si>
    <t>Efectivo y equivalentes al efectivo al principio del periodo</t>
  </si>
  <si>
    <t>Efectivo y equivalentes al efectivo al final del periodo</t>
  </si>
  <si>
    <r>
      <rPr>
        <b/>
        <sz val="12"/>
        <color theme="1"/>
        <rFont val="Calibri"/>
        <family val="2"/>
        <scheme val="minor"/>
      </rPr>
      <t>(a)</t>
    </r>
    <r>
      <rPr>
        <sz val="12"/>
        <color theme="1"/>
        <rFont val="Calibri"/>
        <family val="2"/>
        <scheme val="minor"/>
      </rPr>
      <t xml:space="preserve"> Rubros excluyen anticipos pagados a suplidores para adquisición de activos fijos, los mismos no tienen efecto contable hasta la recepción del bien y pago total al suplidor. Estos anticipos a los fines de la ejecución presupuestaria se incluyen en la partida 2.6 - Bienes muebles, inmuebles e intangibles, sin embago no representan un alta en rubro de activos fijos (Nota 14).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</si>
</sst>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\ _€_-;\-* #,##0.00\ _€_-;_-* &quot;-&quot;??\ _€_-;_-@_-"/>
    <numFmt numFmtId="165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4"/>
      <name val="Calibri"/>
      <family val="2"/>
      <scheme val="minor"/>
    </font>
    <font>
      <b/>
      <sz val="14"/>
      <color rgb="FF231F20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231F20"/>
      <name val="Calibri"/>
      <family val="2"/>
      <scheme val="minor"/>
    </font>
    <font>
      <i/>
      <sz val="12"/>
      <color rgb="FF231F20"/>
      <name val="Calibri"/>
      <family val="2"/>
      <scheme val="minor"/>
    </font>
    <font>
      <b/>
      <i/>
      <sz val="12"/>
      <color rgb="FF231F2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CDAEE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7" fillId="0" borderId="0"/>
  </cellStyleXfs>
  <cellXfs count="48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2" fillId="0" borderId="0" xfId="0" applyFont="1"/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vertical="center" wrapText="1"/>
    </xf>
    <xf numFmtId="164" fontId="15" fillId="0" borderId="0" xfId="1" applyNumberFormat="1" applyFont="1" applyFill="1" applyAlignment="1">
      <alignment horizontal="center" vertical="center" wrapText="1"/>
    </xf>
    <xf numFmtId="164" fontId="15" fillId="0" borderId="0" xfId="1" applyNumberFormat="1" applyFont="1" applyAlignment="1">
      <alignment horizontal="center" vertical="center" wrapText="1"/>
    </xf>
    <xf numFmtId="43" fontId="15" fillId="0" borderId="0" xfId="1" applyFont="1" applyAlignment="1">
      <alignment vertical="center" wrapText="1"/>
    </xf>
    <xf numFmtId="43" fontId="15" fillId="3" borderId="0" xfId="1" applyFont="1" applyFill="1" applyAlignment="1">
      <alignment vertical="center" wrapText="1"/>
    </xf>
    <xf numFmtId="43" fontId="15" fillId="0" borderId="0" xfId="1" applyFont="1" applyFill="1" applyAlignment="1">
      <alignment vertical="center" wrapText="1"/>
    </xf>
    <xf numFmtId="165" fontId="2" fillId="0" borderId="0" xfId="0" applyNumberFormat="1" applyFont="1"/>
    <xf numFmtId="43" fontId="2" fillId="0" borderId="0" xfId="0" applyNumberFormat="1" applyFont="1"/>
    <xf numFmtId="0" fontId="5" fillId="0" borderId="0" xfId="0" applyFont="1"/>
    <xf numFmtId="0" fontId="14" fillId="0" borderId="0" xfId="0" applyFont="1" applyAlignment="1">
      <alignment vertical="center" wrapText="1"/>
    </xf>
    <xf numFmtId="43" fontId="14" fillId="0" borderId="2" xfId="1" applyFont="1" applyFill="1" applyBorder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 wrapText="1"/>
    </xf>
    <xf numFmtId="0" fontId="4" fillId="0" borderId="0" xfId="0" applyFont="1"/>
    <xf numFmtId="0" fontId="2" fillId="0" borderId="0" xfId="0" applyFont="1" applyAlignment="1">
      <alignment vertical="top" wrapText="1"/>
    </xf>
    <xf numFmtId="43" fontId="2" fillId="0" borderId="0" xfId="1" applyFont="1" applyAlignment="1">
      <alignment vertical="top" wrapText="1"/>
    </xf>
    <xf numFmtId="164" fontId="2" fillId="0" borderId="0" xfId="0" applyNumberFormat="1" applyFont="1" applyAlignment="1">
      <alignment vertical="center" wrapText="1"/>
    </xf>
    <xf numFmtId="0" fontId="14" fillId="0" borderId="0" xfId="0" applyFont="1" applyAlignment="1">
      <alignment horizontal="left" vertical="center" wrapText="1"/>
    </xf>
    <xf numFmtId="43" fontId="14" fillId="0" borderId="0" xfId="1" applyFont="1" applyAlignment="1">
      <alignment horizontal="left" vertical="center" wrapText="1"/>
    </xf>
    <xf numFmtId="164" fontId="15" fillId="0" borderId="0" xfId="0" applyNumberFormat="1" applyFont="1" applyAlignment="1">
      <alignment horizontal="justify" vertical="center" wrapText="1"/>
    </xf>
    <xf numFmtId="0" fontId="15" fillId="0" borderId="0" xfId="0" applyFont="1" applyAlignment="1">
      <alignment horizontal="left" vertical="center" wrapText="1"/>
    </xf>
    <xf numFmtId="43" fontId="15" fillId="0" borderId="0" xfId="1" applyFont="1" applyAlignment="1">
      <alignment horizontal="left" vertical="center" wrapText="1"/>
    </xf>
    <xf numFmtId="164" fontId="15" fillId="0" borderId="0" xfId="0" applyNumberFormat="1" applyFont="1" applyAlignment="1">
      <alignment horizontal="center" vertical="center" wrapText="1"/>
    </xf>
    <xf numFmtId="43" fontId="16" fillId="0" borderId="0" xfId="1" applyFont="1" applyFill="1" applyAlignment="1">
      <alignment vertical="center" wrapText="1"/>
    </xf>
    <xf numFmtId="0" fontId="0" fillId="0" borderId="0" xfId="0" applyAlignment="1">
      <alignment vertical="top"/>
    </xf>
    <xf numFmtId="43" fontId="2" fillId="0" borderId="0" xfId="1" applyFont="1"/>
    <xf numFmtId="49" fontId="2" fillId="0" borderId="0" xfId="0" applyNumberFormat="1" applyFont="1"/>
    <xf numFmtId="0" fontId="17" fillId="0" borderId="0" xfId="0" applyFont="1" applyAlignment="1">
      <alignment vertical="center" wrapText="1"/>
    </xf>
    <xf numFmtId="43" fontId="17" fillId="0" borderId="3" xfId="1" applyFont="1" applyBorder="1" applyAlignment="1">
      <alignment vertical="center" wrapText="1"/>
    </xf>
    <xf numFmtId="43" fontId="2" fillId="0" borderId="4" xfId="1" applyFont="1" applyBorder="1" applyAlignment="1">
      <alignment vertical="top" wrapText="1"/>
    </xf>
    <xf numFmtId="164" fontId="15" fillId="0" borderId="1" xfId="0" applyNumberFormat="1" applyFont="1" applyBorder="1" applyAlignment="1">
      <alignment horizontal="center" vertical="center" wrapText="1"/>
    </xf>
    <xf numFmtId="43" fontId="14" fillId="0" borderId="1" xfId="1" applyFont="1" applyBorder="1" applyAlignment="1">
      <alignment horizontal="left" vertical="center" wrapText="1"/>
    </xf>
    <xf numFmtId="164" fontId="14" fillId="0" borderId="3" xfId="0" applyNumberFormat="1" applyFont="1" applyBorder="1" applyAlignment="1">
      <alignment horizontal="center" vertical="center" wrapText="1"/>
    </xf>
    <xf numFmtId="43" fontId="14" fillId="0" borderId="0" xfId="1" applyFont="1" applyFill="1" applyAlignment="1">
      <alignment horizontal="center" vertical="center" wrapText="1"/>
    </xf>
    <xf numFmtId="164" fontId="14" fillId="0" borderId="2" xfId="0" applyNumberFormat="1" applyFont="1" applyBorder="1" applyAlignment="1">
      <alignment horizontal="center" vertical="center" wrapText="1"/>
    </xf>
    <xf numFmtId="164" fontId="2" fillId="0" borderId="0" xfId="0" applyNumberFormat="1" applyFont="1"/>
    <xf numFmtId="0" fontId="8" fillId="0" borderId="0" xfId="2" applyFont="1" applyAlignment="1">
      <alignment horizontal="center"/>
    </xf>
    <xf numFmtId="0" fontId="8" fillId="3" borderId="0" xfId="2" applyFont="1" applyFill="1" applyAlignment="1">
      <alignment horizontal="center"/>
    </xf>
    <xf numFmtId="0" fontId="9" fillId="3" borderId="0" xfId="2" applyFont="1" applyFill="1" applyAlignment="1">
      <alignment horizontal="center"/>
    </xf>
    <xf numFmtId="0" fontId="12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 wrapText="1"/>
    </xf>
  </cellXfs>
  <cellStyles count="3">
    <cellStyle name="Millares" xfId="1" builtinId="3"/>
    <cellStyle name="Normal" xfId="0" builtinId="0"/>
    <cellStyle name="Normal 3" xfId="2" xr:uid="{51E531C1-B788-4976-9C28-21F93E1DD040}"/>
  </cellStyles>
  <dxfs count="0"/>
  <tableStyles count="0" defaultTableStyle="TableStyleMedium2" defaultPivotStyle="PivotStyleLight16"/>
  <colors>
    <mruColors>
      <color rgb="FF8DD9EB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3.jpg@01D98320.7E96E27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377190</xdr:colOff>
      <xdr:row>3</xdr:row>
      <xdr:rowOff>135255</xdr:rowOff>
    </xdr:from>
    <xdr:to>
      <xdr:col>0</xdr:col>
      <xdr:colOff>2135505</xdr:colOff>
      <xdr:row>5</xdr:row>
      <xdr:rowOff>211455</xdr:rowOff>
    </xdr:to>
    <xdr:pic>
      <xdr:nvPicPr>
        <xdr:cNvPr id="3" name="Imagen 6" descr="A blue and green logo&#10;&#10;Description automatically generated">
          <a:extLst>
            <a:ext uri="{FF2B5EF4-FFF2-40B4-BE49-F238E27FC236}">
              <a16:creationId xmlns:a16="http://schemas.microsoft.com/office/drawing/2014/main" id="{67E7B1C0-992B-439A-B1B9-642ED2CF5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" y="729615"/>
          <a:ext cx="1758315" cy="51244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stados%20Financieros%20preliminares.%20EGEHID%20corr%20DIGECOg%20Junio%202024%20v2.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ESTRO DE CTAS"/>
      <sheetName val="BALANZA JUN 2024"/>
      <sheetName val="ESTADO DE SITUACION"/>
      <sheetName val="ESTADO DE RESULTADOS"/>
      <sheetName val="CAMBIO DE PATRIMONIO"/>
      <sheetName val="FLUJO DE EFECTIVO"/>
      <sheetName val="COMPARACION DE IMPORTES PRESU"/>
      <sheetName val=" NOTAS"/>
      <sheetName val="NOTA 14"/>
      <sheetName val="Construcción en Proceso"/>
      <sheetName val="SPNF CXC "/>
      <sheetName val=" SPNF CXP"/>
      <sheetName val="AYUDAS Y DONACIONES"/>
    </sheetNames>
    <sheetDataSet>
      <sheetData sheetId="0"/>
      <sheetData sheetId="1"/>
      <sheetData sheetId="2">
        <row r="11">
          <cell r="E11">
            <v>4862589343.5800009</v>
          </cell>
          <cell r="F11">
            <v>13025167807.629999</v>
          </cell>
        </row>
      </sheetData>
      <sheetData sheetId="3"/>
      <sheetData sheetId="4"/>
      <sheetData sheetId="5"/>
      <sheetData sheetId="6">
        <row r="9">
          <cell r="D9">
            <v>9987425491.3199997</v>
          </cell>
        </row>
        <row r="21">
          <cell r="D21">
            <v>966327993.79999995</v>
          </cell>
        </row>
        <row r="22">
          <cell r="D22">
            <v>126236515.25</v>
          </cell>
        </row>
        <row r="26">
          <cell r="D26">
            <v>7244283200.2699995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C3D3D-6D4B-414B-8F5E-11B4F7B6F74A}">
  <dimension ref="A3:F73"/>
  <sheetViews>
    <sheetView showGridLines="0" tabSelected="1" workbookViewId="0">
      <selection activeCell="F26" sqref="F26"/>
    </sheetView>
  </sheetViews>
  <sheetFormatPr baseColWidth="10" defaultColWidth="11.44140625" defaultRowHeight="15.6" x14ac:dyDescent="0.3"/>
  <cols>
    <col min="1" max="1" width="65.88671875" style="4" customWidth="1"/>
    <col min="2" max="2" width="22.6640625" style="4" customWidth="1"/>
    <col min="3" max="3" width="26.33203125" style="4" customWidth="1"/>
    <col min="4" max="4" width="3.6640625" style="4" customWidth="1"/>
    <col min="5" max="5" width="27.33203125" style="4" customWidth="1"/>
    <col min="6" max="6" width="17.109375" style="4" customWidth="1"/>
    <col min="7" max="246" width="9.109375" style="4" customWidth="1"/>
    <col min="247" max="16384" width="11.44140625" style="4"/>
  </cols>
  <sheetData>
    <row r="3" spans="1:4" x14ac:dyDescent="0.3">
      <c r="A3" s="45" t="s">
        <v>0</v>
      </c>
      <c r="B3" s="45"/>
      <c r="C3" s="45"/>
      <c r="D3" s="45"/>
    </row>
    <row r="4" spans="1:4" x14ac:dyDescent="0.3">
      <c r="A4" s="45"/>
      <c r="B4" s="45"/>
      <c r="C4" s="45"/>
      <c r="D4" s="45"/>
    </row>
    <row r="5" spans="1:4" ht="18" x14ac:dyDescent="0.3">
      <c r="A5" s="46" t="s">
        <v>9</v>
      </c>
      <c r="B5" s="46"/>
      <c r="C5" s="46"/>
      <c r="D5" s="46"/>
    </row>
    <row r="6" spans="1:4" ht="18" x14ac:dyDescent="0.3">
      <c r="A6" s="46" t="s">
        <v>10</v>
      </c>
      <c r="B6" s="46"/>
      <c r="C6" s="46"/>
      <c r="D6" s="46"/>
    </row>
    <row r="7" spans="1:4" ht="18" x14ac:dyDescent="0.3">
      <c r="A7" s="46" t="s">
        <v>11</v>
      </c>
      <c r="B7" s="46"/>
      <c r="C7" s="46"/>
      <c r="D7" s="46"/>
    </row>
    <row r="8" spans="1:4" x14ac:dyDescent="0.3">
      <c r="A8" s="1"/>
      <c r="B8" s="1"/>
    </row>
    <row r="9" spans="1:4" x14ac:dyDescent="0.3">
      <c r="A9" s="5" t="s">
        <v>12</v>
      </c>
      <c r="B9" s="5"/>
    </row>
    <row r="10" spans="1:4" ht="26.25" customHeight="1" x14ac:dyDescent="0.3">
      <c r="B10" s="2" t="s">
        <v>1</v>
      </c>
      <c r="C10" s="2" t="s">
        <v>2</v>
      </c>
      <c r="D10" s="6"/>
    </row>
    <row r="11" spans="1:4" hidden="1" x14ac:dyDescent="0.3">
      <c r="A11" s="7" t="s">
        <v>13</v>
      </c>
      <c r="B11" s="7"/>
      <c r="C11" s="8">
        <v>0</v>
      </c>
      <c r="D11" s="9"/>
    </row>
    <row r="12" spans="1:4" x14ac:dyDescent="0.3">
      <c r="A12" s="7"/>
      <c r="B12" s="7"/>
      <c r="C12" s="8"/>
      <c r="D12" s="9"/>
    </row>
    <row r="13" spans="1:4" x14ac:dyDescent="0.3">
      <c r="A13" s="7" t="s">
        <v>14</v>
      </c>
      <c r="B13" s="10">
        <v>53519247.210000001</v>
      </c>
      <c r="C13" s="8"/>
      <c r="D13" s="9"/>
    </row>
    <row r="14" spans="1:4" ht="31.5" customHeight="1" x14ac:dyDescent="0.3">
      <c r="A14" s="7" t="s">
        <v>15</v>
      </c>
      <c r="B14" s="10">
        <f>'[1]COMPARACION DE IMPORTES PRESU'!D9</f>
        <v>9987425491.3199997</v>
      </c>
      <c r="C14" s="10">
        <v>5880087379.5500002</v>
      </c>
      <c r="D14" s="9"/>
    </row>
    <row r="15" spans="1:4" ht="31.5" customHeight="1" x14ac:dyDescent="0.3">
      <c r="A15" s="7" t="s">
        <v>16</v>
      </c>
      <c r="B15" s="11"/>
      <c r="C15" s="11"/>
      <c r="D15" s="9"/>
    </row>
    <row r="16" spans="1:4" ht="31.5" hidden="1" customHeight="1" x14ac:dyDescent="0.3">
      <c r="A16" s="7" t="s">
        <v>17</v>
      </c>
      <c r="B16" s="10"/>
      <c r="C16" s="10"/>
      <c r="D16" s="9"/>
    </row>
    <row r="17" spans="1:6" ht="31.5" hidden="1" customHeight="1" x14ac:dyDescent="0.3">
      <c r="A17" s="7" t="s">
        <v>18</v>
      </c>
      <c r="B17" s="10"/>
      <c r="C17" s="10"/>
      <c r="D17" s="9"/>
    </row>
    <row r="18" spans="1:6" ht="15.75" hidden="1" customHeight="1" x14ac:dyDescent="0.3">
      <c r="A18" s="7" t="s">
        <v>19</v>
      </c>
      <c r="B18" s="10"/>
      <c r="C18" s="10"/>
      <c r="D18" s="9"/>
    </row>
    <row r="19" spans="1:6" x14ac:dyDescent="0.3">
      <c r="A19" s="7" t="s">
        <v>20</v>
      </c>
      <c r="B19" s="10">
        <v>2810792.78</v>
      </c>
      <c r="C19" s="10">
        <v>4427083.3500000006</v>
      </c>
      <c r="D19" s="9"/>
    </row>
    <row r="20" spans="1:6" ht="31.5" customHeight="1" x14ac:dyDescent="0.3">
      <c r="A20" s="7" t="s">
        <v>21</v>
      </c>
      <c r="B20" s="12">
        <v>-420313886.99000001</v>
      </c>
      <c r="C20" s="12"/>
      <c r="D20" s="9"/>
      <c r="E20" s="13"/>
    </row>
    <row r="21" spans="1:6" ht="31.5" customHeight="1" x14ac:dyDescent="0.3">
      <c r="A21" s="7" t="s">
        <v>22</v>
      </c>
      <c r="B21" s="10">
        <v>-933248785.76999998</v>
      </c>
      <c r="C21" s="10">
        <v>-50464510.600000001</v>
      </c>
      <c r="D21" s="9"/>
      <c r="E21" s="13"/>
    </row>
    <row r="22" spans="1:6" ht="31.5" customHeight="1" x14ac:dyDescent="0.3">
      <c r="A22" s="7" t="s">
        <v>23</v>
      </c>
      <c r="B22" s="12">
        <v>-153952299.41999999</v>
      </c>
      <c r="C22" s="12">
        <v>-144471389.31999999</v>
      </c>
      <c r="D22" s="9"/>
    </row>
    <row r="23" spans="1:6" ht="15.75" hidden="1" customHeight="1" thickTop="1" x14ac:dyDescent="0.3">
      <c r="A23" s="7" t="s">
        <v>24</v>
      </c>
      <c r="B23" s="10"/>
      <c r="C23" s="10"/>
      <c r="D23" s="9"/>
    </row>
    <row r="24" spans="1:6" x14ac:dyDescent="0.3">
      <c r="A24" s="7" t="s">
        <v>25</v>
      </c>
      <c r="B24" s="10">
        <f>-'[1]COMPARACION DE IMPORTES PRESU'!D21-'[1]COMPARACION DE IMPORTES PRESU'!D22-346996623.02</f>
        <v>-1439561132.0699999</v>
      </c>
      <c r="C24" s="10">
        <v>-1983578455.76</v>
      </c>
      <c r="D24" s="9"/>
      <c r="E24" s="14"/>
    </row>
    <row r="25" spans="1:6" ht="31.5" hidden="1" customHeight="1" x14ac:dyDescent="0.3">
      <c r="A25" s="7" t="s">
        <v>26</v>
      </c>
      <c r="B25" s="10"/>
      <c r="C25" s="10"/>
      <c r="D25" s="9"/>
    </row>
    <row r="26" spans="1:6" ht="24.75" customHeight="1" x14ac:dyDescent="0.3">
      <c r="A26" s="7" t="s">
        <v>27</v>
      </c>
      <c r="B26" s="10"/>
      <c r="C26" s="10"/>
      <c r="D26" s="9"/>
      <c r="E26" s="13"/>
    </row>
    <row r="27" spans="1:6" x14ac:dyDescent="0.3">
      <c r="A27" s="7" t="s">
        <v>28</v>
      </c>
      <c r="B27" s="12"/>
      <c r="C27" s="10">
        <v>-418792259.38</v>
      </c>
      <c r="D27" s="9"/>
      <c r="F27" s="15"/>
    </row>
    <row r="28" spans="1:6" ht="16.2" thickBot="1" x14ac:dyDescent="0.35">
      <c r="A28" s="16" t="s">
        <v>29</v>
      </c>
      <c r="B28" s="17">
        <f>SUM(B13:B27)</f>
        <v>7096679427.0599995</v>
      </c>
      <c r="C28" s="17">
        <f>SUM(C13:C27)</f>
        <v>3287207847.8400002</v>
      </c>
      <c r="D28" s="18"/>
      <c r="E28" s="14"/>
      <c r="F28" s="19"/>
    </row>
    <row r="29" spans="1:6" x14ac:dyDescent="0.3">
      <c r="A29" s="20"/>
      <c r="B29" s="21"/>
      <c r="C29" s="22"/>
      <c r="D29" s="22"/>
    </row>
    <row r="30" spans="1:6" x14ac:dyDescent="0.3">
      <c r="A30" s="23" t="s">
        <v>30</v>
      </c>
      <c r="B30" s="24"/>
      <c r="C30" s="25"/>
      <c r="D30" s="25"/>
    </row>
    <row r="31" spans="1:6" hidden="1" x14ac:dyDescent="0.3">
      <c r="A31" s="26" t="s">
        <v>32</v>
      </c>
      <c r="B31" s="27"/>
      <c r="C31" s="28">
        <v>0</v>
      </c>
      <c r="D31" s="28"/>
    </row>
    <row r="32" spans="1:6" hidden="1" x14ac:dyDescent="0.3">
      <c r="A32" s="7" t="s">
        <v>33</v>
      </c>
      <c r="B32" s="10"/>
      <c r="C32" s="28">
        <v>0</v>
      </c>
      <c r="D32" s="28"/>
    </row>
    <row r="33" spans="1:6" ht="31.2" hidden="1" x14ac:dyDescent="0.3">
      <c r="A33" s="7" t="s">
        <v>34</v>
      </c>
      <c r="B33" s="10"/>
      <c r="C33" s="28">
        <v>0</v>
      </c>
      <c r="D33" s="28"/>
    </row>
    <row r="34" spans="1:6" hidden="1" x14ac:dyDescent="0.3">
      <c r="A34" s="7" t="s">
        <v>35</v>
      </c>
      <c r="B34" s="10"/>
      <c r="C34" s="28"/>
      <c r="D34" s="28"/>
    </row>
    <row r="35" spans="1:6" ht="31.2" hidden="1" x14ac:dyDescent="0.3">
      <c r="A35" s="7" t="s">
        <v>36</v>
      </c>
      <c r="B35" s="10"/>
      <c r="C35" s="28"/>
      <c r="D35" s="28"/>
    </row>
    <row r="36" spans="1:6" x14ac:dyDescent="0.3">
      <c r="A36" s="7" t="s">
        <v>37</v>
      </c>
      <c r="B36" s="29">
        <v>0</v>
      </c>
      <c r="C36" s="29">
        <v>0</v>
      </c>
      <c r="D36" s="28"/>
    </row>
    <row r="37" spans="1:6" ht="3" customHeight="1" x14ac:dyDescent="0.3">
      <c r="A37" s="7"/>
      <c r="B37" s="12"/>
      <c r="C37" s="12">
        <v>0</v>
      </c>
      <c r="D37" s="28"/>
    </row>
    <row r="38" spans="1:6" x14ac:dyDescent="0.3">
      <c r="A38" s="7" t="s">
        <v>38</v>
      </c>
      <c r="B38" s="10">
        <v>-76198544.420000017</v>
      </c>
      <c r="C38" s="10">
        <v>0</v>
      </c>
      <c r="D38" s="28"/>
      <c r="F38" s="30"/>
    </row>
    <row r="39" spans="1:6" x14ac:dyDescent="0.3">
      <c r="A39" s="7" t="s">
        <v>39</v>
      </c>
      <c r="B39" s="10">
        <f>-'[1]COMPARACION DE IMPORTES PRESU'!D26</f>
        <v>-7244283200.2699995</v>
      </c>
      <c r="C39" s="10">
        <v>0</v>
      </c>
      <c r="D39" s="28"/>
      <c r="F39" s="32"/>
    </row>
    <row r="40" spans="1:6" x14ac:dyDescent="0.3">
      <c r="A40" s="33" t="s">
        <v>40</v>
      </c>
      <c r="B40" s="34">
        <f>B38+B39</f>
        <v>-7320481744.6899996</v>
      </c>
      <c r="C40" s="34">
        <f>C38+C39</f>
        <v>0</v>
      </c>
      <c r="D40" s="28"/>
    </row>
    <row r="41" spans="1:6" x14ac:dyDescent="0.3">
      <c r="A41" s="7" t="s">
        <v>31</v>
      </c>
      <c r="B41" s="10">
        <v>-66864265.399999999</v>
      </c>
      <c r="C41" s="10">
        <v>0</v>
      </c>
      <c r="D41" s="28"/>
    </row>
    <row r="42" spans="1:6" ht="31.2" hidden="1" x14ac:dyDescent="0.3">
      <c r="A42" s="7" t="s">
        <v>41</v>
      </c>
      <c r="B42" s="10"/>
      <c r="C42" s="10"/>
      <c r="D42" s="28"/>
    </row>
    <row r="43" spans="1:6" hidden="1" x14ac:dyDescent="0.3">
      <c r="A43" s="7" t="s">
        <v>42</v>
      </c>
      <c r="B43" s="10"/>
      <c r="C43" s="10"/>
      <c r="D43" s="28"/>
    </row>
    <row r="44" spans="1:6" ht="31.2" hidden="1" x14ac:dyDescent="0.3">
      <c r="A44" s="7" t="s">
        <v>43</v>
      </c>
      <c r="B44" s="10"/>
      <c r="C44" s="10"/>
      <c r="D44" s="28"/>
    </row>
    <row r="45" spans="1:6" hidden="1" x14ac:dyDescent="0.3">
      <c r="A45" s="7" t="s">
        <v>28</v>
      </c>
      <c r="B45" s="10"/>
      <c r="C45" s="10"/>
      <c r="D45" s="28"/>
      <c r="E45" s="14"/>
    </row>
    <row r="46" spans="1:6" ht="16.2" thickBot="1" x14ac:dyDescent="0.35">
      <c r="A46" s="23" t="s">
        <v>44</v>
      </c>
      <c r="B46" s="17">
        <f>B36+B40+B41</f>
        <v>-7387346010.0899992</v>
      </c>
      <c r="C46" s="17">
        <f>C36+C40+C41</f>
        <v>0</v>
      </c>
      <c r="D46" s="18"/>
      <c r="E46" s="14"/>
      <c r="F46" s="31"/>
    </row>
    <row r="47" spans="1:6" x14ac:dyDescent="0.3">
      <c r="A47" s="20"/>
      <c r="B47" s="35"/>
      <c r="C47" s="22"/>
      <c r="D47" s="22"/>
      <c r="E47" s="13"/>
    </row>
    <row r="48" spans="1:6" hidden="1" x14ac:dyDescent="0.3">
      <c r="A48" s="23" t="s">
        <v>45</v>
      </c>
      <c r="B48" s="24"/>
      <c r="C48" s="25"/>
      <c r="D48" s="25"/>
    </row>
    <row r="49" spans="1:6" hidden="1" x14ac:dyDescent="0.3">
      <c r="A49" s="7" t="s">
        <v>46</v>
      </c>
      <c r="B49" s="10"/>
      <c r="C49" s="28">
        <v>0</v>
      </c>
      <c r="D49" s="28"/>
    </row>
    <row r="50" spans="1:6" hidden="1" x14ac:dyDescent="0.3">
      <c r="A50" s="7" t="s">
        <v>47</v>
      </c>
      <c r="B50" s="10"/>
      <c r="C50" s="28">
        <v>0</v>
      </c>
      <c r="D50" s="28"/>
    </row>
    <row r="51" spans="1:6" hidden="1" x14ac:dyDescent="0.3">
      <c r="A51" s="7" t="s">
        <v>48</v>
      </c>
      <c r="B51" s="10"/>
      <c r="C51" s="28">
        <v>0</v>
      </c>
      <c r="D51" s="28"/>
    </row>
    <row r="52" spans="1:6" ht="31.2" hidden="1" x14ac:dyDescent="0.3">
      <c r="A52" s="7" t="s">
        <v>49</v>
      </c>
      <c r="B52" s="10"/>
      <c r="C52" s="28">
        <v>0</v>
      </c>
      <c r="D52" s="28"/>
    </row>
    <row r="53" spans="1:6" hidden="1" x14ac:dyDescent="0.3">
      <c r="A53" s="7" t="s">
        <v>20</v>
      </c>
      <c r="B53" s="10"/>
      <c r="C53" s="28">
        <v>0</v>
      </c>
      <c r="D53" s="28"/>
    </row>
    <row r="54" spans="1:6" ht="31.2" hidden="1" x14ac:dyDescent="0.3">
      <c r="A54" s="7" t="s">
        <v>50</v>
      </c>
      <c r="B54" s="10"/>
      <c r="C54" s="28">
        <v>0</v>
      </c>
      <c r="D54" s="28"/>
    </row>
    <row r="55" spans="1:6" ht="31.2" hidden="1" x14ac:dyDescent="0.3">
      <c r="A55" s="7" t="s">
        <v>51</v>
      </c>
      <c r="B55" s="10"/>
      <c r="C55" s="28">
        <v>0</v>
      </c>
      <c r="D55" s="28"/>
    </row>
    <row r="56" spans="1:6" hidden="1" x14ac:dyDescent="0.3">
      <c r="A56" s="7" t="s">
        <v>52</v>
      </c>
      <c r="B56" s="10"/>
      <c r="C56" s="28">
        <v>0</v>
      </c>
      <c r="D56" s="28"/>
    </row>
    <row r="57" spans="1:6" hidden="1" x14ac:dyDescent="0.3">
      <c r="A57" s="7" t="s">
        <v>53</v>
      </c>
      <c r="B57" s="10"/>
      <c r="C57" s="28">
        <v>0</v>
      </c>
      <c r="D57" s="28"/>
    </row>
    <row r="58" spans="1:6" ht="31.2" hidden="1" x14ac:dyDescent="0.3">
      <c r="A58" s="7" t="s">
        <v>54</v>
      </c>
      <c r="B58" s="10"/>
      <c r="C58" s="28">
        <v>0</v>
      </c>
      <c r="D58" s="28"/>
    </row>
    <row r="59" spans="1:6" hidden="1" x14ac:dyDescent="0.3">
      <c r="A59" s="7" t="s">
        <v>55</v>
      </c>
      <c r="B59" s="10"/>
      <c r="C59" s="36">
        <v>0</v>
      </c>
      <c r="D59" s="28"/>
    </row>
    <row r="60" spans="1:6" x14ac:dyDescent="0.3">
      <c r="A60" s="23" t="s">
        <v>56</v>
      </c>
      <c r="B60" s="37"/>
      <c r="C60" s="38">
        <f>+C49+C50+C51+C52+C53-C54-C55-C56-C57-C58-C59</f>
        <v>0</v>
      </c>
      <c r="D60" s="18"/>
      <c r="E60" s="31"/>
      <c r="F60" s="13"/>
    </row>
    <row r="61" spans="1:6" ht="31.2" x14ac:dyDescent="0.3">
      <c r="A61" s="7" t="s">
        <v>57</v>
      </c>
      <c r="B61" s="39">
        <f>+B28+B46+B60</f>
        <v>-290666583.02999973</v>
      </c>
      <c r="C61" s="18">
        <f>+C28+C46+C60</f>
        <v>3287207847.8400002</v>
      </c>
      <c r="D61" s="18"/>
      <c r="E61" s="13"/>
    </row>
    <row r="62" spans="1:6" x14ac:dyDescent="0.3">
      <c r="A62" s="7" t="s">
        <v>58</v>
      </c>
      <c r="B62" s="12">
        <v>5153255926.6100006</v>
      </c>
      <c r="C62" s="36">
        <v>9737959959.7900009</v>
      </c>
      <c r="D62" s="28"/>
    </row>
    <row r="63" spans="1:6" ht="16.2" thickBot="1" x14ac:dyDescent="0.35">
      <c r="A63" s="16" t="s">
        <v>59</v>
      </c>
      <c r="B63" s="40">
        <f>+B61+B62</f>
        <v>4862589343.5800009</v>
      </c>
      <c r="C63" s="40">
        <f>+C61+C62</f>
        <v>13025167807.630001</v>
      </c>
      <c r="D63" s="18"/>
    </row>
    <row r="64" spans="1:6" x14ac:dyDescent="0.3">
      <c r="B64" s="41">
        <f>B63-'[1]ESTADO DE SITUACION'!E11</f>
        <v>0</v>
      </c>
      <c r="C64" s="41">
        <f>C63-'[1]ESTADO DE SITUACION'!F11</f>
        <v>0</v>
      </c>
      <c r="D64" s="41"/>
    </row>
    <row r="65" spans="1:5" x14ac:dyDescent="0.3">
      <c r="B65" s="13"/>
      <c r="C65" s="41"/>
      <c r="D65" s="41"/>
    </row>
    <row r="66" spans="1:5" ht="48.6" customHeight="1" x14ac:dyDescent="0.3">
      <c r="A66" s="47" t="s">
        <v>60</v>
      </c>
      <c r="B66" s="47"/>
      <c r="C66" s="47"/>
      <c r="D66" s="41"/>
    </row>
    <row r="67" spans="1:5" x14ac:dyDescent="0.3">
      <c r="B67" s="13"/>
      <c r="C67" s="41"/>
      <c r="D67" s="41"/>
    </row>
    <row r="68" spans="1:5" x14ac:dyDescent="0.3">
      <c r="A68" s="47"/>
      <c r="B68" s="47"/>
      <c r="C68" s="47"/>
      <c r="D68" s="41"/>
    </row>
    <row r="69" spans="1:5" x14ac:dyDescent="0.3">
      <c r="B69" s="13"/>
      <c r="C69" s="41"/>
      <c r="D69" s="41"/>
    </row>
    <row r="70" spans="1:5" x14ac:dyDescent="0.3">
      <c r="A70" s="3" t="s">
        <v>3</v>
      </c>
      <c r="B70" s="42" t="s">
        <v>4</v>
      </c>
      <c r="C70" s="43" t="s">
        <v>7</v>
      </c>
      <c r="D70" s="43"/>
      <c r="E70" s="44"/>
    </row>
    <row r="71" spans="1:5" x14ac:dyDescent="0.3">
      <c r="A71" s="3" t="s">
        <v>5</v>
      </c>
      <c r="B71" s="42" t="s">
        <v>6</v>
      </c>
      <c r="C71" s="43" t="s">
        <v>8</v>
      </c>
      <c r="D71" s="43"/>
      <c r="E71" s="44"/>
    </row>
    <row r="73" spans="1:5" x14ac:dyDescent="0.3">
      <c r="A73" s="19"/>
    </row>
  </sheetData>
  <mergeCells count="6">
    <mergeCell ref="A68:C68"/>
    <mergeCell ref="A3:D4"/>
    <mergeCell ref="A5:D5"/>
    <mergeCell ref="A6:D6"/>
    <mergeCell ref="A7:D7"/>
    <mergeCell ref="A66:C66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2024-07-15T20:26:35Z</dcterms:created>
  <dcterms:modified xsi:type="dcterms:W3CDTF">2024-07-15T20:39:39Z</dcterms:modified>
</cp:coreProperties>
</file>