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\\fserveregehid.file.core.windows.net\presupuesto\PRUEBA\Ejecucion Presupuestaria\2022\4-EJECUCION PRESUPUESTARIA ABRIL 2022\"/>
    </mc:Choice>
  </mc:AlternateContent>
  <xr:revisionPtr revIDLastSave="0" documentId="13_ncr:1_{AA373D3F-2245-4F12-98CF-EE6104A6730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definedNames>
    <definedName name="_xlnm.Print_Area" localSheetId="0">'Plantilla Ejecución '!$C$1:$R$90</definedName>
    <definedName name="_xlnm.Print_Titles" localSheetId="0">'Plantilla Ejecución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7" i="3" l="1"/>
  <c r="R56" i="3"/>
  <c r="R55" i="3"/>
  <c r="R54" i="3"/>
  <c r="R51" i="3"/>
  <c r="R39" i="3"/>
  <c r="R35" i="3"/>
  <c r="R21" i="3"/>
  <c r="R16" i="3"/>
  <c r="G58" i="3"/>
  <c r="Q21" i="3"/>
  <c r="I12" i="3"/>
  <c r="G12" i="3"/>
  <c r="F40" i="3"/>
  <c r="F48" i="3"/>
  <c r="F58" i="3"/>
  <c r="F37" i="3"/>
  <c r="F66" i="3"/>
  <c r="F63" i="3" s="1"/>
  <c r="E66" i="3"/>
  <c r="E63" i="3" s="1"/>
  <c r="F18" i="3" l="1"/>
  <c r="F27" i="3"/>
  <c r="Q62" i="3"/>
  <c r="Q61" i="3"/>
  <c r="Q60" i="3"/>
  <c r="R60" i="3" s="1"/>
  <c r="Q59" i="3"/>
  <c r="R59" i="3" s="1"/>
  <c r="Q57" i="3"/>
  <c r="Q56" i="3"/>
  <c r="Q55" i="3"/>
  <c r="Q54" i="3"/>
  <c r="Q53" i="3"/>
  <c r="R53" i="3" s="1"/>
  <c r="Q52" i="3"/>
  <c r="R52" i="3" s="1"/>
  <c r="Q51" i="3"/>
  <c r="Q50" i="3"/>
  <c r="R50" i="3" s="1"/>
  <c r="Q49" i="3"/>
  <c r="R49" i="3" s="1"/>
  <c r="Q39" i="3"/>
  <c r="Q38" i="3"/>
  <c r="R38" i="3" s="1"/>
  <c r="Q36" i="3"/>
  <c r="R36" i="3" s="1"/>
  <c r="Q35" i="3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6" i="3"/>
  <c r="R26" i="3" s="1"/>
  <c r="Q25" i="3"/>
  <c r="R25" i="3" s="1"/>
  <c r="Q24" i="3"/>
  <c r="R24" i="3" s="1"/>
  <c r="Q23" i="3"/>
  <c r="R23" i="3" s="1"/>
  <c r="Q22" i="3"/>
  <c r="R22" i="3" s="1"/>
  <c r="Q20" i="3"/>
  <c r="R20" i="3" s="1"/>
  <c r="Q19" i="3"/>
  <c r="R19" i="3" s="1"/>
  <c r="Q17" i="3"/>
  <c r="R17" i="3" s="1"/>
  <c r="Q16" i="3"/>
  <c r="Q15" i="3"/>
  <c r="R15" i="3" s="1"/>
  <c r="Q14" i="3"/>
  <c r="R14" i="3" s="1"/>
  <c r="Q13" i="3"/>
  <c r="R13" i="3" s="1"/>
  <c r="D41" i="3"/>
  <c r="D42" i="3"/>
  <c r="D43" i="3"/>
  <c r="D44" i="3"/>
  <c r="D45" i="3"/>
  <c r="D46" i="3"/>
  <c r="D47" i="3"/>
  <c r="D48" i="3"/>
  <c r="R12" i="3" l="1"/>
  <c r="R80" i="3"/>
  <c r="Q80" i="3"/>
  <c r="Q79" i="3"/>
  <c r="R79" i="3" s="1"/>
  <c r="Q77" i="3"/>
  <c r="R77" i="3" s="1"/>
  <c r="Q76" i="3"/>
  <c r="R76" i="3" s="1"/>
  <c r="Q74" i="3"/>
  <c r="R74" i="3" s="1"/>
  <c r="Q73" i="3"/>
  <c r="R73" i="3" s="1"/>
  <c r="Q69" i="3"/>
  <c r="R69" i="3" s="1"/>
  <c r="Q68" i="3"/>
  <c r="R68" i="3" s="1"/>
  <c r="Q67" i="3"/>
  <c r="Q65" i="3"/>
  <c r="R65" i="3" s="1"/>
  <c r="Q64" i="3"/>
  <c r="O12" i="3"/>
  <c r="D18" i="3"/>
  <c r="Q63" i="3" l="1"/>
  <c r="Q66" i="3"/>
  <c r="R67" i="3"/>
  <c r="R66" i="3" s="1"/>
  <c r="Q18" i="3"/>
  <c r="R18" i="3"/>
  <c r="Q12" i="3"/>
  <c r="D12" i="3" l="1"/>
  <c r="E12" i="3" l="1"/>
  <c r="M78" i="3"/>
  <c r="M75" i="3"/>
  <c r="M72" i="3"/>
  <c r="M58" i="3"/>
  <c r="M40" i="3"/>
  <c r="M37" i="3"/>
  <c r="M27" i="3"/>
  <c r="M18" i="3"/>
  <c r="M12" i="3"/>
  <c r="N40" i="3"/>
  <c r="O40" i="3"/>
  <c r="P40" i="3"/>
  <c r="N78" i="3"/>
  <c r="O78" i="3"/>
  <c r="P78" i="3"/>
  <c r="N75" i="3"/>
  <c r="O75" i="3"/>
  <c r="P75" i="3"/>
  <c r="N72" i="3"/>
  <c r="O72" i="3"/>
  <c r="P72" i="3"/>
  <c r="N58" i="3"/>
  <c r="O58" i="3"/>
  <c r="P58" i="3"/>
  <c r="O48" i="3"/>
  <c r="P48" i="3"/>
  <c r="N37" i="3"/>
  <c r="O37" i="3"/>
  <c r="P37" i="3"/>
  <c r="N27" i="3"/>
  <c r="O27" i="3"/>
  <c r="P27" i="3"/>
  <c r="N18" i="3"/>
  <c r="O18" i="3"/>
  <c r="P18" i="3"/>
  <c r="N12" i="3"/>
  <c r="P12" i="3"/>
  <c r="L78" i="3"/>
  <c r="L75" i="3"/>
  <c r="L72" i="3"/>
  <c r="L58" i="3"/>
  <c r="L40" i="3"/>
  <c r="L37" i="3"/>
  <c r="L27" i="3"/>
  <c r="L18" i="3"/>
  <c r="L12" i="3"/>
  <c r="N80" i="3" l="1"/>
  <c r="P80" i="3"/>
  <c r="O11" i="3"/>
  <c r="O80" i="3"/>
  <c r="M80" i="3"/>
  <c r="O70" i="3"/>
  <c r="P70" i="3"/>
  <c r="L80" i="3"/>
  <c r="P11" i="3"/>
  <c r="P82" i="3" l="1"/>
  <c r="O82" i="3"/>
  <c r="K78" i="3"/>
  <c r="K75" i="3"/>
  <c r="K72" i="3"/>
  <c r="K58" i="3"/>
  <c r="K40" i="3"/>
  <c r="K37" i="3"/>
  <c r="K27" i="3"/>
  <c r="K18" i="3"/>
  <c r="K12" i="3"/>
  <c r="K80" i="3" l="1"/>
  <c r="J78" i="3"/>
  <c r="J75" i="3"/>
  <c r="J72" i="3"/>
  <c r="J58" i="3"/>
  <c r="J40" i="3"/>
  <c r="J37" i="3"/>
  <c r="J27" i="3"/>
  <c r="J18" i="3"/>
  <c r="J12" i="3"/>
  <c r="J80" i="3" l="1"/>
  <c r="I78" i="3"/>
  <c r="I75" i="3"/>
  <c r="I72" i="3"/>
  <c r="I58" i="3"/>
  <c r="I40" i="3"/>
  <c r="I37" i="3"/>
  <c r="I27" i="3"/>
  <c r="I18" i="3"/>
  <c r="I80" i="3" l="1"/>
  <c r="H78" i="3"/>
  <c r="H75" i="3"/>
  <c r="H72" i="3"/>
  <c r="H58" i="3"/>
  <c r="H40" i="3"/>
  <c r="H37" i="3"/>
  <c r="H27" i="3"/>
  <c r="H18" i="3"/>
  <c r="H12" i="3"/>
  <c r="H80" i="3" l="1"/>
  <c r="G78" i="3"/>
  <c r="G75" i="3"/>
  <c r="G72" i="3"/>
  <c r="G40" i="3"/>
  <c r="G37" i="3"/>
  <c r="G27" i="3"/>
  <c r="G18" i="3"/>
  <c r="G80" i="3" l="1"/>
  <c r="F78" i="3"/>
  <c r="F75" i="3"/>
  <c r="F72" i="3"/>
  <c r="F80" i="3" l="1"/>
  <c r="F12" i="3" l="1"/>
  <c r="F70" i="3" s="1"/>
  <c r="F82" i="3" s="1"/>
  <c r="D79" i="3" l="1"/>
  <c r="D78" i="3" s="1"/>
  <c r="D77" i="3"/>
  <c r="D76" i="3"/>
  <c r="D74" i="3"/>
  <c r="D73" i="3"/>
  <c r="E75" i="3"/>
  <c r="E72" i="3"/>
  <c r="D68" i="3"/>
  <c r="D69" i="3"/>
  <c r="D67" i="3"/>
  <c r="D66" i="3" s="1"/>
  <c r="D65" i="3"/>
  <c r="D64" i="3"/>
  <c r="R64" i="3" s="1"/>
  <c r="R63" i="3" s="1"/>
  <c r="E40" i="3"/>
  <c r="Q42" i="3"/>
  <c r="R42" i="3" s="1"/>
  <c r="Q44" i="3"/>
  <c r="R44" i="3" s="1"/>
  <c r="E27" i="3"/>
  <c r="E18" i="3"/>
  <c r="E78" i="3"/>
  <c r="E37" i="3"/>
  <c r="D27" i="3" l="1"/>
  <c r="Q46" i="3"/>
  <c r="R46" i="3" s="1"/>
  <c r="R37" i="3"/>
  <c r="Q37" i="3"/>
  <c r="Q45" i="3"/>
  <c r="R45" i="3" s="1"/>
  <c r="Q41" i="3"/>
  <c r="R41" i="3" s="1"/>
  <c r="Q47" i="3"/>
  <c r="R47" i="3" s="1"/>
  <c r="Q43" i="3"/>
  <c r="R43" i="3" s="1"/>
  <c r="D37" i="3"/>
  <c r="D63" i="3"/>
  <c r="D40" i="3"/>
  <c r="D75" i="3"/>
  <c r="D72" i="3"/>
  <c r="E80" i="3"/>
  <c r="R40" i="3" l="1"/>
  <c r="R48" i="3"/>
  <c r="Q48" i="3"/>
  <c r="Q40" i="3"/>
  <c r="R27" i="3"/>
  <c r="Q27" i="3"/>
  <c r="D80" i="3"/>
  <c r="E48" i="3" l="1"/>
  <c r="G48" i="3"/>
  <c r="G70" i="3" l="1"/>
  <c r="G82" i="3" s="1"/>
  <c r="G11" i="3"/>
  <c r="F11" i="3"/>
  <c r="H48" i="3"/>
  <c r="H11" i="3" s="1"/>
  <c r="I48" i="3"/>
  <c r="I70" i="3" s="1"/>
  <c r="I82" i="3" s="1"/>
  <c r="N48" i="3"/>
  <c r="N11" i="3" s="1"/>
  <c r="J48" i="3"/>
  <c r="J70" i="3" s="1"/>
  <c r="J82" i="3" s="1"/>
  <c r="L48" i="3"/>
  <c r="L70" i="3" s="1"/>
  <c r="L82" i="3" s="1"/>
  <c r="K48" i="3"/>
  <c r="K70" i="3" s="1"/>
  <c r="K82" i="3" s="1"/>
  <c r="M48" i="3"/>
  <c r="M11" i="3" s="1"/>
  <c r="I11" i="3" l="1"/>
  <c r="H70" i="3"/>
  <c r="H82" i="3" s="1"/>
  <c r="J11" i="3"/>
  <c r="K11" i="3"/>
  <c r="L11" i="3"/>
  <c r="N70" i="3"/>
  <c r="N82" i="3" s="1"/>
  <c r="M70" i="3"/>
  <c r="M82" i="3" s="1"/>
  <c r="D61" i="3" l="1"/>
  <c r="D58" i="3" s="1"/>
  <c r="E58" i="3"/>
  <c r="E11" i="3" s="1"/>
  <c r="R62" i="3"/>
  <c r="Q58" i="3" l="1"/>
  <c r="Q11" i="3" s="1"/>
  <c r="D11" i="3"/>
  <c r="D70" i="3"/>
  <c r="D82" i="3" s="1"/>
  <c r="E70" i="3"/>
  <c r="E82" i="3" s="1"/>
  <c r="R61" i="3"/>
  <c r="R58" i="3" s="1"/>
  <c r="R70" i="3" l="1"/>
  <c r="R82" i="3" s="1"/>
  <c r="R11" i="3"/>
  <c r="Q70" i="3"/>
  <c r="Q82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<sst xmlns="http://schemas.openxmlformats.org/spreadsheetml/2006/main" count="91" uniqueCount="91">
  <si>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</si>
  <si>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</si>
  <si>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</si>
  <si>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</si>
  <si>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</si>
  <si>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</si>
  <si>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</si>
  <si>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</si>
  <si>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</si>
  <si>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</si>
  <si>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</si>
  <si>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</si>
  <si>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</si>
  <si>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</si>
  <si>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</si>
  <si>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</si>
  <si>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</si>
  <si>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</si>
  <si>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</si>
  <si>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</si>
  <si>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</si>
  <si>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</si>
  <si>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</si>
  <si>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</si>
  <si>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</si>
  <si>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</si>
  <si>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</si>
  <si>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</si>
  <si>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</si>
  <si>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</si>
  <si>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</si>
  <si>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</si>
  <si>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</si>
  <si>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</si>
  <si>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</si>
  <si>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</si>
  <si>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2.3.8 - GASTOS QUE SE ASIGNARÁN DURANTE EL EJERCICIO (ART. 32 Y 33 LEY 423-06)</t>
  </si>
  <si>
    <t>2.4.4 - TRANSFERENCIAS CORRIENTES A EMPRESAS PÚBLICAS NO FINANCIERAS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</si>
  <si>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</si>
  <si>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</si>
  <si>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</si>
  <si>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</si>
  <si>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</si>
  <si>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</si>
  <si>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</si>
  <si>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</si>
  <si>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</si>
  <si>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</si>
  <si>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</si>
  <si>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</si>
  <si>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</si>
  <si>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</si>
  <si>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</si>
  <si>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</si>
  <si>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</si>
  <si>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</si>
  <si>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</si>
  <si>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</si>
  <si>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</si>
  <si>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</si>
  <si>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</si>
  <si>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</si>
  <si>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</si>
  <si>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</si>
  <si>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</si>
  <si>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</si>
  <si>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</si>
  <si>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</si>
  <si>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</si>
  <si>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</si>
  <si>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</si>
  <si>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</si>
  <si>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</si>
  <si>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</si>
  <si>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</si>
  <si>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</si>
  <si>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</si>
  <si>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</si>
  <si>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</si>
  <si>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</si>
  <si>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</si>
  <si>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</si>
  <si>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</si>
  <si>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</si>
  <si>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  Ejecución de Gastos y Aplicaciones Financieras </t>
  </si>
  <si>
    <t>(Valores en RD$)</t>
  </si>
  <si>
    <t>Jesus Santana</t>
  </si>
  <si>
    <t>Encargado de Presupuesto</t>
  </si>
  <si>
    <t xml:space="preserve"> Acumulado a la fecha</t>
  </si>
  <si>
    <t>Total devengado</t>
  </si>
  <si>
    <t>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</si>
</sst>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0" xfId="1" applyNumberFormat="1" applyFont="1"/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7138867</xdr:colOff>
      <xdr:row>0</xdr:row>
      <xdr:rowOff>233642</xdr:rowOff>
    </xdr:from>
    <xdr:ext cx="2550036" cy="867259"/>
    <xdr:pic>
      <xdr:nvPicPr>
        <xdr:cNvPr id="3" name="Imagen 3">
          <a:extLst>
            <a:ext uri="{FF2B5EF4-FFF2-40B4-BE49-F238E27FC236}">
              <a16:creationId xmlns:a16="http://schemas.microsoft.com/office/drawing/2014/main" id="{41AB89FA-D6AD-4E74-B720-626335815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9102" y="233642"/>
          <a:ext cx="2550036" cy="86725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L88"/>
  <sheetViews>
    <sheetView showGridLines="0" tabSelected="1" view="pageBreakPreview" topLeftCell="A71" zoomScale="70" zoomScaleNormal="70" zoomScaleSheetLayoutView="70" zoomScalePageLayoutView="70" workbookViewId="0">
      <selection activeCell="G3" sqref="G3"/>
    </sheetView>
  </sheetViews>
  <sheetFormatPr baseColWidth="10" defaultColWidth="9.140625" defaultRowHeight="15" x14ac:dyDescent="0.25"/>
  <cols>
    <col min="3" max="3" width="108.28515625" customWidth="1"/>
    <col min="4" max="4" width="22.5703125" customWidth="1"/>
    <col min="5" max="6" width="19.5703125" bestFit="1" customWidth="1"/>
    <col min="7" max="7" width="20.140625" bestFit="1" customWidth="1"/>
    <col min="8" max="8" width="19.140625" bestFit="1" customWidth="1"/>
    <col min="9" max="11" width="6.85546875" hidden="1" customWidth="1"/>
    <col min="12" max="12" width="7.85546875" hidden="1" customWidth="1"/>
    <col min="13" max="13" width="12.5703125" hidden="1" customWidth="1"/>
    <col min="14" max="14" width="9.140625" hidden="1" customWidth="1"/>
    <col min="15" max="15" width="12" hidden="1" customWidth="1"/>
    <col min="16" max="16" width="11.42578125" hidden="1" customWidth="1"/>
    <col min="17" max="17" width="23" bestFit="1" customWidth="1"/>
    <col min="18" max="18" width="22.42578125" bestFit="1" customWidth="1"/>
    <col min="21" max="21" width="41.42578125" customWidth="1"/>
    <col min="22" max="22" width="22.42578125" customWidth="1"/>
    <col min="23" max="23" width="20" bestFit="1" customWidth="1"/>
    <col min="24" max="24" width="22.140625" bestFit="1" customWidth="1"/>
    <col min="25" max="25" width="19.5703125" bestFit="1" customWidth="1"/>
    <col min="26" max="26" width="20.5703125" bestFit="1" customWidth="1"/>
    <col min="27" max="30" width="13.7109375" customWidth="1"/>
    <col min="31" max="31" width="20" customWidth="1"/>
    <col min="32" max="32" width="22.140625" bestFit="1" customWidth="1"/>
    <col min="33" max="34" width="12.7109375" customWidth="1"/>
    <col min="35" max="35" width="25.28515625" customWidth="1"/>
    <col min="36" max="36" width="21" customWidth="1"/>
    <col min="37" max="37" width="13.7109375" customWidth="1"/>
    <col min="38" max="38" width="15.28515625" customWidth="1"/>
    <col min="39" max="40" width="13.7109375" customWidth="1"/>
    <col min="41" max="41" width="19" bestFit="1" customWidth="1"/>
  </cols>
  <sheetData>
    <row r="1" spans="3:18" ht="18.75" x14ac:dyDescent="0.25"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3:18" ht="18.75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3:18" ht="18.75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3:18" ht="18.75" x14ac:dyDescent="0.25"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3:18" ht="11.25" customHeight="1" x14ac:dyDescent="0.25"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3:18" ht="16.5" customHeight="1" x14ac:dyDescent="0.25">
      <c r="C6" s="28" t="s">
        <v>84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3:18" ht="16.5" x14ac:dyDescent="0.25">
      <c r="C7" s="28">
        <v>2022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3:18" x14ac:dyDescent="0.25">
      <c r="C8" s="29" t="s">
        <v>85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3:18" ht="8.25" customHeight="1" x14ac:dyDescent="0.25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3:18" ht="31.5" customHeight="1" x14ac:dyDescent="0.25">
      <c r="C10" s="5" t="s">
        <v>0</v>
      </c>
      <c r="D10" s="6" t="s">
        <v>90</v>
      </c>
      <c r="E10" s="6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77</v>
      </c>
      <c r="K10" s="6" t="s">
        <v>78</v>
      </c>
      <c r="L10" s="6" t="s">
        <v>79</v>
      </c>
      <c r="M10" s="6" t="s">
        <v>80</v>
      </c>
      <c r="N10" s="6" t="s">
        <v>81</v>
      </c>
      <c r="O10" s="6" t="s">
        <v>82</v>
      </c>
      <c r="P10" s="6" t="s">
        <v>83</v>
      </c>
      <c r="Q10" s="25" t="s">
        <v>88</v>
      </c>
      <c r="R10" s="25" t="s">
        <v>89</v>
      </c>
    </row>
    <row r="11" spans="3:18" ht="15" customHeight="1" x14ac:dyDescent="0.25">
      <c r="C11" s="1" t="s">
        <v>1</v>
      </c>
      <c r="D11" s="15">
        <f t="shared" ref="D11:P11" si="0">+D12+D18+D27+D37+D40+D48+D58+D63+D66</f>
        <v>11018002026.870001</v>
      </c>
      <c r="E11" s="15">
        <f t="shared" si="0"/>
        <v>273530471.89999998</v>
      </c>
      <c r="F11" s="15">
        <f t="shared" si="0"/>
        <v>503240667.08000004</v>
      </c>
      <c r="G11" s="15">
        <f>+G12+G18+G27+G37+G40+G48+G58+G63+G66</f>
        <v>584646149.86000001</v>
      </c>
      <c r="H11" s="15">
        <f t="shared" si="0"/>
        <v>303985253.17999995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>+Q12+Q18+Q27+Q37+Q40+Q48+Q58+Q63+Q66</f>
        <v>1457854031.9400003</v>
      </c>
      <c r="R11" s="15">
        <f>+R12+R18+R27+R37+R40+R48+R58+R63+R66</f>
        <v>9560147994.9300003</v>
      </c>
    </row>
    <row r="12" spans="3:18" x14ac:dyDescent="0.25">
      <c r="C12" s="2" t="s">
        <v>2</v>
      </c>
      <c r="D12" s="8">
        <f>SUM(D13:D17)</f>
        <v>3278917040.48</v>
      </c>
      <c r="E12" s="8">
        <f>SUM(E13:E17)</f>
        <v>211884334.94999999</v>
      </c>
      <c r="F12" s="8">
        <f t="shared" ref="F12" si="1">SUM(F13:F17)</f>
        <v>165212456.02000001</v>
      </c>
      <c r="G12" s="8">
        <f>SUM(G13:G17)</f>
        <v>162229347.16</v>
      </c>
      <c r="H12" s="8">
        <f t="shared" ref="H12" si="2">SUM(H13:H17)</f>
        <v>155544728.51999998</v>
      </c>
      <c r="I12" s="8">
        <f>SUM(I13:I17)</f>
        <v>0</v>
      </c>
      <c r="J12" s="8">
        <f t="shared" ref="J12" si="3">SUM(J13:J17)</f>
        <v>0</v>
      </c>
      <c r="K12" s="8">
        <f t="shared" ref="K12" si="4">SUM(K13:K17)</f>
        <v>0</v>
      </c>
      <c r="L12" s="8">
        <f t="shared" ref="L12:P12" si="5">SUM(L13:L17)</f>
        <v>0</v>
      </c>
      <c r="M12" s="8">
        <f t="shared" ref="M12" si="6">SUM(M13:M17)</f>
        <v>0</v>
      </c>
      <c r="N12" s="8">
        <f t="shared" si="5"/>
        <v>0</v>
      </c>
      <c r="O12" s="8">
        <f>SUM(O13:O17)</f>
        <v>0</v>
      </c>
      <c r="P12" s="8">
        <f t="shared" si="5"/>
        <v>0</v>
      </c>
      <c r="Q12" s="8">
        <f t="shared" ref="Q12" si="7">SUM(Q13:Q17)</f>
        <v>694870866.64999998</v>
      </c>
      <c r="R12" s="8">
        <f>SUM(R13:R17)</f>
        <v>2584046173.8299999</v>
      </c>
    </row>
    <row r="13" spans="3:18" ht="15" customHeight="1" x14ac:dyDescent="0.25">
      <c r="C13" s="3" t="s">
        <v>3</v>
      </c>
      <c r="D13" s="12">
        <v>2152114901.1799998</v>
      </c>
      <c r="E13" s="12">
        <v>130036130.47999999</v>
      </c>
      <c r="F13" s="12">
        <v>132034995.45999999</v>
      </c>
      <c r="G13" s="12">
        <v>125771501.53999999</v>
      </c>
      <c r="H13" s="12">
        <v>124379581.57999998</v>
      </c>
      <c r="J13" s="12"/>
      <c r="K13" s="12"/>
      <c r="L13" s="12"/>
      <c r="M13" s="12"/>
      <c r="N13" s="12"/>
      <c r="O13" s="12"/>
      <c r="P13" s="12"/>
      <c r="Q13" s="12">
        <f>SUM(E13:O13)</f>
        <v>512222209.06</v>
      </c>
      <c r="R13" s="12">
        <f>(D13-Q13)</f>
        <v>1639892692.1199999</v>
      </c>
    </row>
    <row r="14" spans="3:18" ht="15" customHeight="1" x14ac:dyDescent="0.25">
      <c r="C14" s="3" t="s">
        <v>4</v>
      </c>
      <c r="D14" s="24">
        <v>648634135.72000003</v>
      </c>
      <c r="E14" s="24">
        <v>62914571.780000016</v>
      </c>
      <c r="F14" s="24">
        <v>13317139.82</v>
      </c>
      <c r="G14" s="24">
        <v>16115400.1</v>
      </c>
      <c r="H14" s="24">
        <v>11506154.939999999</v>
      </c>
      <c r="J14" s="24"/>
      <c r="K14" s="24"/>
      <c r="L14" s="24"/>
      <c r="M14" s="24"/>
      <c r="N14" s="24"/>
      <c r="O14" s="12"/>
      <c r="P14" s="12"/>
      <c r="Q14" s="12">
        <f t="shared" ref="Q14:Q17" si="8">SUM(E14:O14)</f>
        <v>103853266.64000002</v>
      </c>
      <c r="R14" s="12">
        <f t="shared" ref="R14:R17" si="9">(D14-Q14)</f>
        <v>544780869.08000004</v>
      </c>
    </row>
    <row r="15" spans="3:18" ht="15" customHeight="1" x14ac:dyDescent="0.25">
      <c r="C15" s="3" t="s">
        <v>35</v>
      </c>
      <c r="D15" s="12">
        <v>22336682.280000001</v>
      </c>
      <c r="E15" s="9"/>
      <c r="F15" s="9">
        <v>1184795</v>
      </c>
      <c r="G15" s="9">
        <v>1692192.15</v>
      </c>
      <c r="H15" s="9">
        <v>770437</v>
      </c>
      <c r="J15" s="9"/>
      <c r="K15" s="9"/>
      <c r="L15" s="9"/>
      <c r="M15" s="9"/>
      <c r="N15" s="9"/>
      <c r="O15" s="9"/>
      <c r="P15" s="9"/>
      <c r="Q15" s="12">
        <f t="shared" si="8"/>
        <v>3647424.15</v>
      </c>
      <c r="R15" s="12">
        <f t="shared" si="9"/>
        <v>18689258.130000003</v>
      </c>
    </row>
    <row r="16" spans="3:18" ht="15" customHeight="1" x14ac:dyDescent="0.25">
      <c r="C16" s="3" t="s">
        <v>5</v>
      </c>
      <c r="D16" s="12">
        <v>145148991.81999999</v>
      </c>
      <c r="E16" s="9"/>
      <c r="F16" s="9"/>
      <c r="G16" s="9"/>
      <c r="H16" s="9"/>
      <c r="J16" s="9"/>
      <c r="K16" s="9"/>
      <c r="L16" s="9"/>
      <c r="M16" s="9"/>
      <c r="N16" s="9"/>
      <c r="O16" s="9"/>
      <c r="P16" s="9"/>
      <c r="Q16" s="12">
        <f t="shared" si="8"/>
        <v>0</v>
      </c>
      <c r="R16" s="12">
        <f t="shared" si="9"/>
        <v>145148991.81999999</v>
      </c>
    </row>
    <row r="17" spans="3:38" ht="15" customHeight="1" x14ac:dyDescent="0.25">
      <c r="C17" s="3" t="s">
        <v>6</v>
      </c>
      <c r="D17" s="12">
        <v>310682329.48000002</v>
      </c>
      <c r="E17" s="12">
        <v>18933632.689999998</v>
      </c>
      <c r="F17" s="12">
        <v>18675525.739999998</v>
      </c>
      <c r="G17" s="12">
        <v>18650253.370000001</v>
      </c>
      <c r="H17" s="12">
        <v>18888555</v>
      </c>
      <c r="J17" s="12"/>
      <c r="K17" s="12"/>
      <c r="L17" s="12"/>
      <c r="M17" s="12"/>
      <c r="N17" s="12"/>
      <c r="O17" s="12"/>
      <c r="P17" s="12"/>
      <c r="Q17" s="12">
        <f t="shared" si="8"/>
        <v>75147966.799999997</v>
      </c>
      <c r="R17" s="12">
        <f t="shared" si="9"/>
        <v>235534362.68000001</v>
      </c>
    </row>
    <row r="18" spans="3:38" x14ac:dyDescent="0.25">
      <c r="C18" s="2" t="s">
        <v>7</v>
      </c>
      <c r="D18" s="13">
        <f t="shared" ref="D18:R18" si="10">SUM(D19:D26)</f>
        <v>612613243.2053721</v>
      </c>
      <c r="E18" s="8">
        <f t="shared" si="10"/>
        <v>7211583.0399999991</v>
      </c>
      <c r="F18" s="8">
        <f t="shared" si="10"/>
        <v>35909217.550000004</v>
      </c>
      <c r="G18" s="8">
        <f>SUM(G19:G26)</f>
        <v>22295311.359999999</v>
      </c>
      <c r="H18" s="8">
        <f t="shared" si="10"/>
        <v>23191489.380000003</v>
      </c>
      <c r="I18" s="8">
        <f t="shared" si="10"/>
        <v>0</v>
      </c>
      <c r="J18" s="8">
        <f t="shared" si="10"/>
        <v>0</v>
      </c>
      <c r="K18" s="8">
        <f t="shared" si="10"/>
        <v>0</v>
      </c>
      <c r="L18" s="8">
        <f t="shared" si="10"/>
        <v>0</v>
      </c>
      <c r="M18" s="8">
        <f t="shared" si="10"/>
        <v>0</v>
      </c>
      <c r="N18" s="8">
        <f t="shared" si="10"/>
        <v>0</v>
      </c>
      <c r="O18" s="8">
        <f t="shared" si="10"/>
        <v>0</v>
      </c>
      <c r="P18" s="8">
        <f t="shared" si="10"/>
        <v>0</v>
      </c>
      <c r="Q18" s="8">
        <f t="shared" si="10"/>
        <v>88607601.329999983</v>
      </c>
      <c r="R18" s="8">
        <f t="shared" si="10"/>
        <v>524005641.87537205</v>
      </c>
    </row>
    <row r="19" spans="3:38" x14ac:dyDescent="0.25">
      <c r="C19" s="3" t="s">
        <v>8</v>
      </c>
      <c r="D19" s="12">
        <v>68616793.72328344</v>
      </c>
      <c r="E19" s="12">
        <v>1799899.5799999998</v>
      </c>
      <c r="F19" s="12">
        <v>16592129.439999999</v>
      </c>
      <c r="G19" s="12">
        <v>15910628.68</v>
      </c>
      <c r="H19" s="12">
        <v>13758219.02</v>
      </c>
      <c r="I19" s="12"/>
      <c r="J19" s="12"/>
      <c r="K19" s="12"/>
      <c r="L19" s="12"/>
      <c r="M19" s="12"/>
      <c r="N19" s="12"/>
      <c r="O19" s="12"/>
      <c r="P19" s="12"/>
      <c r="Q19" s="12">
        <f t="shared" ref="Q19:Q26" si="11">SUM(E19:O19)</f>
        <v>48060876.719999999</v>
      </c>
      <c r="R19" s="12">
        <f t="shared" ref="R19:R26" si="12">(D19-Q19)</f>
        <v>20555917.003283441</v>
      </c>
    </row>
    <row r="20" spans="3:38" x14ac:dyDescent="0.25">
      <c r="C20" s="3" t="s">
        <v>9</v>
      </c>
      <c r="D20" s="12">
        <v>92084772.040092692</v>
      </c>
      <c r="E20" s="7">
        <v>750066.32000000007</v>
      </c>
      <c r="F20" s="7">
        <v>8942188.870000001</v>
      </c>
      <c r="G20" s="7">
        <v>370912</v>
      </c>
      <c r="H20" s="7">
        <v>386188.95</v>
      </c>
      <c r="I20" s="7"/>
      <c r="J20" s="7"/>
      <c r="K20" s="7"/>
      <c r="L20" s="7"/>
      <c r="M20" s="7"/>
      <c r="N20" s="7"/>
      <c r="O20" s="7"/>
      <c r="P20" s="7"/>
      <c r="Q20" s="12">
        <f t="shared" si="11"/>
        <v>10449356.140000001</v>
      </c>
      <c r="R20" s="12">
        <f t="shared" si="12"/>
        <v>81635415.900092691</v>
      </c>
    </row>
    <row r="21" spans="3:38" x14ac:dyDescent="0.25">
      <c r="C21" s="3" t="s">
        <v>10</v>
      </c>
      <c r="D21" s="12">
        <v>5475903.544707397</v>
      </c>
      <c r="E21" s="9">
        <v>256320</v>
      </c>
      <c r="F21" s="9">
        <v>186157</v>
      </c>
      <c r="H21" s="9"/>
      <c r="I21" s="9"/>
      <c r="J21" s="9"/>
      <c r="K21" s="9"/>
      <c r="L21" s="9"/>
      <c r="M21" s="9"/>
      <c r="N21" s="9"/>
      <c r="O21" s="9"/>
      <c r="P21" s="9"/>
      <c r="Q21" s="12">
        <f>SUM(E21:O21)</f>
        <v>442477</v>
      </c>
      <c r="R21" s="12">
        <f t="shared" si="12"/>
        <v>5033426.544707397</v>
      </c>
    </row>
    <row r="22" spans="3:38" ht="18" customHeight="1" x14ac:dyDescent="0.25">
      <c r="C22" s="3" t="s">
        <v>11</v>
      </c>
      <c r="D22" s="12">
        <v>6136291.7166899573</v>
      </c>
      <c r="E22" s="9">
        <v>60709</v>
      </c>
      <c r="F22" s="9">
        <v>115884</v>
      </c>
      <c r="G22" s="9">
        <v>108764</v>
      </c>
      <c r="H22" s="9">
        <v>146400</v>
      </c>
      <c r="I22" s="9"/>
      <c r="J22" s="9"/>
      <c r="K22" s="9"/>
      <c r="L22" s="9"/>
      <c r="M22" s="9"/>
      <c r="N22" s="9"/>
      <c r="O22" s="9"/>
      <c r="P22" s="9"/>
      <c r="Q22" s="12">
        <f t="shared" si="11"/>
        <v>431757</v>
      </c>
      <c r="R22" s="12">
        <f t="shared" si="12"/>
        <v>5704534.7166899573</v>
      </c>
    </row>
    <row r="23" spans="3:38" x14ac:dyDescent="0.25">
      <c r="C23" s="3" t="s">
        <v>12</v>
      </c>
      <c r="D23" s="12">
        <v>251458474.3428537</v>
      </c>
      <c r="E23" s="9">
        <v>424200.1</v>
      </c>
      <c r="F23" s="9">
        <v>3923753.55</v>
      </c>
      <c r="G23" s="9">
        <v>1492944.15</v>
      </c>
      <c r="H23" s="9">
        <v>3312010</v>
      </c>
      <c r="I23" s="9"/>
      <c r="J23" s="9"/>
      <c r="K23" s="9"/>
      <c r="L23" s="9"/>
      <c r="M23" s="9"/>
      <c r="N23" s="9"/>
      <c r="O23" s="9"/>
      <c r="P23" s="9"/>
      <c r="Q23" s="12">
        <f t="shared" si="11"/>
        <v>9152907.7999999989</v>
      </c>
      <c r="R23" s="12">
        <f t="shared" si="12"/>
        <v>242305566.54285368</v>
      </c>
      <c r="U23" s="18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3:38" x14ac:dyDescent="0.25">
      <c r="C24" s="3" t="s">
        <v>13</v>
      </c>
      <c r="D24" s="12">
        <v>18812524.079018593</v>
      </c>
      <c r="E24" s="12">
        <v>451402.72</v>
      </c>
      <c r="F24" s="12">
        <v>198294.45</v>
      </c>
      <c r="G24" s="9">
        <v>487449.97000000003</v>
      </c>
      <c r="H24" s="12">
        <v>215218.85</v>
      </c>
      <c r="I24" s="12"/>
      <c r="J24" s="12"/>
      <c r="K24" s="12"/>
      <c r="L24" s="12"/>
      <c r="M24" s="12"/>
      <c r="N24" s="12"/>
      <c r="O24" s="12"/>
      <c r="P24" s="12"/>
      <c r="Q24" s="12">
        <f t="shared" si="11"/>
        <v>1352365.99</v>
      </c>
      <c r="R24" s="12">
        <f t="shared" si="12"/>
        <v>17460158.089018594</v>
      </c>
      <c r="U24" s="18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3:38" x14ac:dyDescent="0.25">
      <c r="C25" s="3" t="s">
        <v>14</v>
      </c>
      <c r="D25" s="12">
        <v>55354830.06398683</v>
      </c>
      <c r="E25" s="7">
        <v>94499.3</v>
      </c>
      <c r="F25" s="7">
        <v>730643.41</v>
      </c>
      <c r="G25" s="12">
        <v>1639515.07</v>
      </c>
      <c r="H25" s="7">
        <v>1728684.4900000002</v>
      </c>
      <c r="I25" s="7"/>
      <c r="J25" s="7"/>
      <c r="K25" s="7"/>
      <c r="L25" s="7"/>
      <c r="M25" s="7"/>
      <c r="N25" s="7"/>
      <c r="O25" s="7"/>
      <c r="P25" s="7"/>
      <c r="Q25" s="12">
        <f t="shared" si="11"/>
        <v>4193342.2700000005</v>
      </c>
      <c r="R25" s="12">
        <f t="shared" si="12"/>
        <v>51161487.793986827</v>
      </c>
    </row>
    <row r="26" spans="3:38" x14ac:dyDescent="0.25">
      <c r="C26" s="3" t="s">
        <v>15</v>
      </c>
      <c r="D26" s="12">
        <v>114673653.69473946</v>
      </c>
      <c r="E26" s="7">
        <v>3374486.02</v>
      </c>
      <c r="F26" s="7">
        <v>5220166.83</v>
      </c>
      <c r="G26" s="7">
        <v>2285097.4900000002</v>
      </c>
      <c r="H26" s="7">
        <v>3644768.07</v>
      </c>
      <c r="I26" s="7"/>
      <c r="J26" s="7"/>
      <c r="K26" s="7"/>
      <c r="L26" s="7"/>
      <c r="M26" s="7"/>
      <c r="N26" s="7"/>
      <c r="O26" s="7"/>
      <c r="P26" s="7"/>
      <c r="Q26" s="12">
        <f t="shared" si="11"/>
        <v>14524518.41</v>
      </c>
      <c r="R26" s="12">
        <f t="shared" si="12"/>
        <v>100149135.28473946</v>
      </c>
    </row>
    <row r="27" spans="3:38" x14ac:dyDescent="0.25">
      <c r="C27" s="2" t="s">
        <v>16</v>
      </c>
      <c r="D27" s="8">
        <f>SUM(D28:D36)</f>
        <v>262281197.37537211</v>
      </c>
      <c r="E27" s="8">
        <f t="shared" ref="E27:I27" si="13">SUM(E28:E36)</f>
        <v>7837840.0899999989</v>
      </c>
      <c r="F27" s="8">
        <f t="shared" si="13"/>
        <v>16598692.700000003</v>
      </c>
      <c r="G27" s="8">
        <f>SUM(G28:G36)</f>
        <v>15924461.610000001</v>
      </c>
      <c r="H27" s="8">
        <f t="shared" si="13"/>
        <v>20225046.950000003</v>
      </c>
      <c r="I27" s="8">
        <f t="shared" si="13"/>
        <v>0</v>
      </c>
      <c r="J27" s="8">
        <f t="shared" ref="J27:K27" si="14">SUM(J28:J36)</f>
        <v>0</v>
      </c>
      <c r="K27" s="8">
        <f t="shared" si="14"/>
        <v>0</v>
      </c>
      <c r="L27" s="8">
        <f t="shared" ref="L27:P27" si="15">SUM(L28:L36)</f>
        <v>0</v>
      </c>
      <c r="M27" s="8">
        <f t="shared" ref="M27" si="16">SUM(M28:M36)</f>
        <v>0</v>
      </c>
      <c r="N27" s="8">
        <f t="shared" si="15"/>
        <v>0</v>
      </c>
      <c r="O27" s="8">
        <f t="shared" si="15"/>
        <v>0</v>
      </c>
      <c r="P27" s="8">
        <f t="shared" si="15"/>
        <v>0</v>
      </c>
      <c r="Q27" s="8">
        <f t="shared" ref="Q27:R27" si="17">SUM(Q28:Q36)</f>
        <v>60586041.350000009</v>
      </c>
      <c r="R27" s="8">
        <f t="shared" si="17"/>
        <v>201695156.02537209</v>
      </c>
    </row>
    <row r="28" spans="3:38" x14ac:dyDescent="0.25">
      <c r="C28" s="3" t="s">
        <v>17</v>
      </c>
      <c r="D28" s="12">
        <v>37998888.962416805</v>
      </c>
      <c r="E28" s="16">
        <v>2028102.19</v>
      </c>
      <c r="F28" s="16">
        <v>571823.05999999994</v>
      </c>
      <c r="G28" s="16">
        <v>2221828.89</v>
      </c>
      <c r="H28" s="16">
        <v>2280562.62</v>
      </c>
      <c r="I28" s="16"/>
      <c r="J28" s="16"/>
      <c r="K28" s="16"/>
      <c r="L28" s="16"/>
      <c r="M28" s="16"/>
      <c r="N28" s="16"/>
      <c r="O28" s="16"/>
      <c r="P28" s="16"/>
      <c r="Q28" s="12">
        <f t="shared" ref="Q28:Q36" si="18">SUM(E28:O28)</f>
        <v>7102316.7600000007</v>
      </c>
      <c r="R28" s="12">
        <f t="shared" ref="R28:R36" si="19">(D28-Q28)</f>
        <v>30896572.202416804</v>
      </c>
    </row>
    <row r="29" spans="3:38" x14ac:dyDescent="0.25">
      <c r="C29" s="3" t="s">
        <v>18</v>
      </c>
      <c r="D29" s="12">
        <v>10891894.996615525</v>
      </c>
      <c r="E29" s="9">
        <v>4223.5</v>
      </c>
      <c r="F29" s="9">
        <v>285358.31</v>
      </c>
      <c r="G29" s="9">
        <v>164017.88</v>
      </c>
      <c r="H29" s="9">
        <v>18657.060000000001</v>
      </c>
      <c r="I29" s="9"/>
      <c r="J29" s="9"/>
      <c r="K29" s="9"/>
      <c r="L29" s="9"/>
      <c r="M29" s="9"/>
      <c r="N29" s="9"/>
      <c r="O29" s="9"/>
      <c r="P29" s="9"/>
      <c r="Q29" s="12">
        <f t="shared" si="18"/>
        <v>472256.75</v>
      </c>
      <c r="R29" s="12">
        <f t="shared" si="19"/>
        <v>10419638.246615525</v>
      </c>
    </row>
    <row r="30" spans="3:38" x14ac:dyDescent="0.25">
      <c r="C30" s="3" t="s">
        <v>19</v>
      </c>
      <c r="D30" s="12">
        <v>4430154.4588479679</v>
      </c>
      <c r="E30" s="7">
        <v>383938.23</v>
      </c>
      <c r="F30" s="7">
        <v>219920.4</v>
      </c>
      <c r="G30" s="7">
        <v>28048.47</v>
      </c>
      <c r="H30" s="7">
        <v>439737.00999999995</v>
      </c>
      <c r="I30" s="7"/>
      <c r="J30" s="7"/>
      <c r="K30" s="7"/>
      <c r="L30" s="7"/>
      <c r="M30" s="7"/>
      <c r="N30" s="7"/>
      <c r="O30" s="7"/>
      <c r="P30" s="7"/>
      <c r="Q30" s="12">
        <f t="shared" si="18"/>
        <v>1071644.1099999999</v>
      </c>
      <c r="R30" s="12">
        <f t="shared" si="19"/>
        <v>3358510.348847968</v>
      </c>
    </row>
    <row r="31" spans="3:38" x14ac:dyDescent="0.25">
      <c r="C31" s="3" t="s">
        <v>20</v>
      </c>
      <c r="D31" s="12">
        <v>5009768.504471954</v>
      </c>
      <c r="E31" s="9">
        <v>13924</v>
      </c>
      <c r="F31" s="9">
        <v>260632.84</v>
      </c>
      <c r="G31" s="9">
        <v>331373.17</v>
      </c>
      <c r="H31" s="9">
        <v>3947.03</v>
      </c>
      <c r="I31" s="9"/>
      <c r="J31" s="9"/>
      <c r="K31" s="9"/>
      <c r="L31" s="9"/>
      <c r="M31" s="9"/>
      <c r="N31" s="9"/>
      <c r="O31" s="9"/>
      <c r="P31" s="9"/>
      <c r="Q31" s="12">
        <f t="shared" si="18"/>
        <v>609877.04</v>
      </c>
      <c r="R31" s="12">
        <f t="shared" si="19"/>
        <v>4399891.4644719539</v>
      </c>
    </row>
    <row r="32" spans="3:38" x14ac:dyDescent="0.25">
      <c r="C32" s="3" t="s">
        <v>21</v>
      </c>
      <c r="D32" s="12">
        <v>12202517.059802525</v>
      </c>
      <c r="E32" s="7">
        <v>192776.86</v>
      </c>
      <c r="F32" s="7">
        <v>822756.76</v>
      </c>
      <c r="G32" s="7">
        <v>168935.51</v>
      </c>
      <c r="H32" s="7">
        <v>2359505.42</v>
      </c>
      <c r="I32" s="7"/>
      <c r="J32" s="7"/>
      <c r="K32" s="7"/>
      <c r="L32" s="7"/>
      <c r="M32" s="7"/>
      <c r="N32" s="7"/>
      <c r="O32" s="7"/>
      <c r="P32" s="7"/>
      <c r="Q32" s="12">
        <f t="shared" si="18"/>
        <v>3543974.55</v>
      </c>
      <c r="R32" s="12">
        <f t="shared" si="19"/>
        <v>8658542.509802524</v>
      </c>
    </row>
    <row r="33" spans="3:18" x14ac:dyDescent="0.25">
      <c r="C33" s="3" t="s">
        <v>22</v>
      </c>
      <c r="D33" s="12">
        <v>27788545.182204202</v>
      </c>
      <c r="E33" s="7">
        <v>1297603.7099999997</v>
      </c>
      <c r="F33" s="7">
        <v>2847343.95</v>
      </c>
      <c r="G33" s="7">
        <v>993243.04999999993</v>
      </c>
      <c r="H33" s="7">
        <v>2367904.2599999998</v>
      </c>
      <c r="I33" s="7"/>
      <c r="J33" s="7"/>
      <c r="K33" s="7"/>
      <c r="L33" s="7"/>
      <c r="M33" s="7"/>
      <c r="N33" s="7"/>
      <c r="O33" s="7"/>
      <c r="P33" s="7"/>
      <c r="Q33" s="12">
        <f t="shared" si="18"/>
        <v>7506094.9699999997</v>
      </c>
      <c r="R33" s="12">
        <f t="shared" si="19"/>
        <v>20282450.212204203</v>
      </c>
    </row>
    <row r="34" spans="3:18" x14ac:dyDescent="0.25">
      <c r="C34" s="3" t="s">
        <v>23</v>
      </c>
      <c r="D34" s="12">
        <v>71013948.570265844</v>
      </c>
      <c r="E34" s="12">
        <v>1643639.4200000002</v>
      </c>
      <c r="F34" s="12">
        <v>7897362.1000000006</v>
      </c>
      <c r="G34" s="12">
        <v>8837536.8500000015</v>
      </c>
      <c r="H34" s="12">
        <v>6546178.8200000012</v>
      </c>
      <c r="I34" s="12"/>
      <c r="J34" s="12"/>
      <c r="K34" s="12"/>
      <c r="L34" s="12"/>
      <c r="M34" s="12"/>
      <c r="N34" s="12"/>
      <c r="O34" s="12"/>
      <c r="P34" s="12"/>
      <c r="Q34" s="12">
        <f t="shared" si="18"/>
        <v>24924717.190000005</v>
      </c>
      <c r="R34" s="12">
        <f t="shared" si="19"/>
        <v>46089231.380265839</v>
      </c>
    </row>
    <row r="35" spans="3:18" x14ac:dyDescent="0.25">
      <c r="C35" s="3" t="s">
        <v>36</v>
      </c>
      <c r="D35" s="12">
        <v>0</v>
      </c>
      <c r="E35" s="7">
        <v>0</v>
      </c>
      <c r="F35" s="7"/>
      <c r="H35" s="7"/>
      <c r="I35" s="7"/>
      <c r="J35" s="7"/>
      <c r="K35" s="7"/>
      <c r="L35" s="7"/>
      <c r="M35" s="7"/>
      <c r="N35" s="7"/>
      <c r="O35" s="7"/>
      <c r="P35" s="7"/>
      <c r="Q35" s="12">
        <f t="shared" si="18"/>
        <v>0</v>
      </c>
      <c r="R35" s="12">
        <f t="shared" si="19"/>
        <v>0</v>
      </c>
    </row>
    <row r="36" spans="3:18" x14ac:dyDescent="0.25">
      <c r="C36" s="3" t="s">
        <v>24</v>
      </c>
      <c r="D36" s="12">
        <v>92945479.640747279</v>
      </c>
      <c r="E36" s="9">
        <v>2273632.1799999997</v>
      </c>
      <c r="F36" s="9">
        <v>3693495.2800000003</v>
      </c>
      <c r="G36" s="7">
        <v>3179477.7900000005</v>
      </c>
      <c r="H36" s="9">
        <v>6208554.7300000004</v>
      </c>
      <c r="I36" s="9"/>
      <c r="J36" s="9"/>
      <c r="K36" s="9"/>
      <c r="L36" s="9"/>
      <c r="M36" s="9"/>
      <c r="N36" s="9"/>
      <c r="O36" s="9"/>
      <c r="P36" s="9"/>
      <c r="Q36" s="12">
        <f t="shared" si="18"/>
        <v>15355159.98</v>
      </c>
      <c r="R36" s="12">
        <f t="shared" si="19"/>
        <v>77590319.660747275</v>
      </c>
    </row>
    <row r="37" spans="3:18" x14ac:dyDescent="0.25">
      <c r="C37" s="2" t="s">
        <v>25</v>
      </c>
      <c r="D37" s="10">
        <f t="shared" ref="D37:R37" si="20">SUM(D38:D39)</f>
        <v>536115421.14818728</v>
      </c>
      <c r="E37" s="10">
        <f t="shared" si="20"/>
        <v>930997.89</v>
      </c>
      <c r="F37" s="10">
        <f t="shared" si="20"/>
        <v>3526069.06</v>
      </c>
      <c r="G37" s="10">
        <f t="shared" si="20"/>
        <v>275462998.69999999</v>
      </c>
      <c r="H37" s="10">
        <f t="shared" si="20"/>
        <v>2096096.07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20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282016161.72000003</v>
      </c>
      <c r="R37" s="10">
        <f t="shared" si="20"/>
        <v>254099259.42818731</v>
      </c>
    </row>
    <row r="38" spans="3:18" x14ac:dyDescent="0.25">
      <c r="C38" s="3" t="s">
        <v>26</v>
      </c>
      <c r="D38" s="12">
        <v>113044506.2910445</v>
      </c>
      <c r="E38" s="16">
        <v>930997.89</v>
      </c>
      <c r="F38" s="16">
        <v>892382.06</v>
      </c>
      <c r="G38" s="16">
        <v>2761252.7</v>
      </c>
      <c r="H38" s="16">
        <v>2096096.07</v>
      </c>
      <c r="I38" s="16"/>
      <c r="J38" s="16"/>
      <c r="K38" s="16"/>
      <c r="L38" s="16"/>
      <c r="M38" s="16"/>
      <c r="N38" s="16"/>
      <c r="O38" s="16"/>
      <c r="P38" s="16"/>
      <c r="Q38" s="12">
        <f t="shared" ref="Q38:Q39" si="21">SUM(E38:O38)</f>
        <v>6680728.7200000007</v>
      </c>
      <c r="R38" s="12">
        <f t="shared" ref="R38:R39" si="22">(D38-Q38)</f>
        <v>106363777.5710445</v>
      </c>
    </row>
    <row r="39" spans="3:18" x14ac:dyDescent="0.25">
      <c r="C39" s="3" t="s">
        <v>37</v>
      </c>
      <c r="D39" s="12">
        <v>423070914.85714281</v>
      </c>
      <c r="E39" s="12">
        <v>0</v>
      </c>
      <c r="F39" s="12">
        <v>2633687</v>
      </c>
      <c r="G39" s="12">
        <v>272701746</v>
      </c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si="21"/>
        <v>275335433</v>
      </c>
      <c r="R39" s="12">
        <f t="shared" si="22"/>
        <v>147735481.85714281</v>
      </c>
    </row>
    <row r="40" spans="3:18" x14ac:dyDescent="0.25">
      <c r="C40" s="2" t="s">
        <v>38</v>
      </c>
      <c r="D40" s="10">
        <f t="shared" ref="D40:I40" si="23">SUM(D41:D47)</f>
        <v>0</v>
      </c>
      <c r="E40" s="10">
        <f t="shared" si="23"/>
        <v>0</v>
      </c>
      <c r="F40" s="10">
        <f>SUM(F41:F47)</f>
        <v>0</v>
      </c>
      <c r="G40" s="10">
        <f t="shared" si="23"/>
        <v>0</v>
      </c>
      <c r="H40" s="10">
        <f t="shared" si="23"/>
        <v>0</v>
      </c>
      <c r="I40" s="10">
        <f t="shared" si="23"/>
        <v>0</v>
      </c>
      <c r="J40" s="10">
        <f t="shared" ref="J40:K40" si="24">SUM(J41:J47)</f>
        <v>0</v>
      </c>
      <c r="K40" s="10">
        <f t="shared" si="24"/>
        <v>0</v>
      </c>
      <c r="L40" s="10">
        <f t="shared" ref="L40:P40" si="25">SUM(L41:L47)</f>
        <v>0</v>
      </c>
      <c r="M40" s="10">
        <f t="shared" ref="M40" si="26">SUM(M41:M47)</f>
        <v>0</v>
      </c>
      <c r="N40" s="10">
        <f t="shared" si="25"/>
        <v>0</v>
      </c>
      <c r="O40" s="10">
        <f t="shared" si="25"/>
        <v>0</v>
      </c>
      <c r="P40" s="10">
        <f t="shared" si="25"/>
        <v>0</v>
      </c>
      <c r="Q40" s="8">
        <f t="shared" ref="Q40:Q47" si="27">SUM(D40:J40)</f>
        <v>0</v>
      </c>
      <c r="R40" s="10">
        <f t="shared" ref="R40" si="28">SUM(R41:R47)</f>
        <v>0</v>
      </c>
    </row>
    <row r="41" spans="3:18" x14ac:dyDescent="0.25">
      <c r="C41" s="3" t="s">
        <v>39</v>
      </c>
      <c r="D41" s="12">
        <f t="shared" ref="D41" si="29">SUM(E41:P41)</f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f t="shared" si="27"/>
        <v>0</v>
      </c>
      <c r="R41" s="12">
        <f t="shared" ref="R41:R47" si="30">(D41-Q41)</f>
        <v>0</v>
      </c>
    </row>
    <row r="42" spans="3:18" x14ac:dyDescent="0.25">
      <c r="C42" s="3" t="s">
        <v>40</v>
      </c>
      <c r="D42" s="12">
        <f t="shared" ref="D42:D47" si="31">SUM(E42:P42)</f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f t="shared" si="27"/>
        <v>0</v>
      </c>
      <c r="R42" s="12">
        <f t="shared" si="30"/>
        <v>0</v>
      </c>
    </row>
    <row r="43" spans="3:18" x14ac:dyDescent="0.25">
      <c r="C43" s="3" t="s">
        <v>41</v>
      </c>
      <c r="D43" s="12">
        <f t="shared" si="31"/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f t="shared" si="27"/>
        <v>0</v>
      </c>
      <c r="R43" s="12">
        <f t="shared" si="30"/>
        <v>0</v>
      </c>
    </row>
    <row r="44" spans="3:18" x14ac:dyDescent="0.25">
      <c r="C44" s="3" t="s">
        <v>42</v>
      </c>
      <c r="D44" s="12">
        <f t="shared" si="31"/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f t="shared" si="27"/>
        <v>0</v>
      </c>
      <c r="R44" s="12">
        <f t="shared" si="30"/>
        <v>0</v>
      </c>
    </row>
    <row r="45" spans="3:18" x14ac:dyDescent="0.25">
      <c r="C45" s="3" t="s">
        <v>43</v>
      </c>
      <c r="D45" s="12">
        <f t="shared" si="31"/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f t="shared" si="27"/>
        <v>0</v>
      </c>
      <c r="R45" s="12">
        <f t="shared" si="30"/>
        <v>0</v>
      </c>
    </row>
    <row r="46" spans="3:18" x14ac:dyDescent="0.25">
      <c r="C46" s="3" t="s">
        <v>44</v>
      </c>
      <c r="D46" s="12">
        <f t="shared" si="31"/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f t="shared" si="27"/>
        <v>0</v>
      </c>
      <c r="R46" s="12">
        <f t="shared" si="30"/>
        <v>0</v>
      </c>
    </row>
    <row r="47" spans="3:18" x14ac:dyDescent="0.25">
      <c r="C47" s="3" t="s">
        <v>45</v>
      </c>
      <c r="D47" s="12">
        <f t="shared" si="31"/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f t="shared" si="27"/>
        <v>0</v>
      </c>
      <c r="R47" s="12">
        <f t="shared" si="30"/>
        <v>0</v>
      </c>
    </row>
    <row r="48" spans="3:18" x14ac:dyDescent="0.25">
      <c r="C48" s="2" t="s">
        <v>27</v>
      </c>
      <c r="D48" s="8">
        <f>SUM(D49:D57)</f>
        <v>201451286.64106986</v>
      </c>
      <c r="E48" s="8">
        <f t="shared" ref="E48" si="32">SUM(E49:E57)</f>
        <v>7403821.5099999998</v>
      </c>
      <c r="F48" s="8">
        <f>SUM(F49:F57)</f>
        <v>3806921.4699999997</v>
      </c>
      <c r="G48" s="8">
        <f t="shared" ref="G48" si="33">SUM(G49:G57)</f>
        <v>4313.49</v>
      </c>
      <c r="H48" s="8">
        <f t="shared" ref="H48:I48" si="34">SUM(H49:H57)</f>
        <v>4109099.72</v>
      </c>
      <c r="I48" s="8">
        <f t="shared" si="34"/>
        <v>0</v>
      </c>
      <c r="J48" s="8">
        <f t="shared" ref="J48:K48" si="35">SUM(J49:J57)</f>
        <v>0</v>
      </c>
      <c r="K48" s="8">
        <f t="shared" si="35"/>
        <v>0</v>
      </c>
      <c r="L48" s="8">
        <f t="shared" ref="L48:P48" si="36">SUM(L49:L57)</f>
        <v>0</v>
      </c>
      <c r="M48" s="8">
        <f t="shared" ref="M48" si="37">SUM(M49:M57)</f>
        <v>0</v>
      </c>
      <c r="N48" s="8">
        <f t="shared" si="36"/>
        <v>0</v>
      </c>
      <c r="O48" s="8">
        <f t="shared" si="36"/>
        <v>0</v>
      </c>
      <c r="P48" s="8">
        <f t="shared" si="36"/>
        <v>0</v>
      </c>
      <c r="Q48" s="8">
        <f t="shared" ref="Q48:R48" si="38">SUM(Q49:Q57)</f>
        <v>15324156.189999999</v>
      </c>
      <c r="R48" s="8">
        <f t="shared" si="38"/>
        <v>186127130.45106986</v>
      </c>
    </row>
    <row r="49" spans="3:18" x14ac:dyDescent="0.25">
      <c r="C49" s="3" t="s">
        <v>28</v>
      </c>
      <c r="D49" s="12">
        <v>15612377.208324177</v>
      </c>
      <c r="E49" s="9">
        <v>100772</v>
      </c>
      <c r="F49" s="9">
        <v>142001.29999999999</v>
      </c>
      <c r="G49" s="9">
        <v>4313.49</v>
      </c>
      <c r="H49" s="9">
        <v>972804.90999999992</v>
      </c>
      <c r="I49" s="9"/>
      <c r="J49" s="9"/>
      <c r="K49" s="9"/>
      <c r="L49" s="9"/>
      <c r="M49" s="9"/>
      <c r="N49" s="9"/>
      <c r="O49" s="9">
        <v>0</v>
      </c>
      <c r="P49" s="9">
        <v>0</v>
      </c>
      <c r="Q49" s="12">
        <f t="shared" ref="Q49:Q57" si="39">SUM(E49:O49)</f>
        <v>1219891.7</v>
      </c>
      <c r="R49" s="12">
        <f t="shared" ref="R49:R57" si="40">(D49-Q49)</f>
        <v>14392485.508324178</v>
      </c>
    </row>
    <row r="50" spans="3:18" x14ac:dyDescent="0.25">
      <c r="C50" s="3" t="s">
        <v>29</v>
      </c>
      <c r="D50" s="12">
        <v>1734942.7799130986</v>
      </c>
      <c r="E50" s="12">
        <v>54870</v>
      </c>
      <c r="F50" s="12">
        <v>0</v>
      </c>
      <c r="G50" s="12">
        <v>0</v>
      </c>
      <c r="H50" s="12">
        <v>2203159.12</v>
      </c>
      <c r="I50" s="12"/>
      <c r="J50" s="12"/>
      <c r="K50" s="12"/>
      <c r="L50" s="12"/>
      <c r="M50" s="9"/>
      <c r="N50" s="12"/>
      <c r="O50" s="12">
        <v>0</v>
      </c>
      <c r="P50" s="12">
        <v>0</v>
      </c>
      <c r="Q50" s="12">
        <f t="shared" si="39"/>
        <v>2258029.12</v>
      </c>
      <c r="R50" s="12">
        <f t="shared" si="40"/>
        <v>-523086.34008690156</v>
      </c>
    </row>
    <row r="51" spans="3:18" x14ac:dyDescent="0.25">
      <c r="C51" s="3" t="s">
        <v>30</v>
      </c>
      <c r="D51" s="12">
        <v>128334.78358005012</v>
      </c>
      <c r="E51" s="12">
        <v>0</v>
      </c>
      <c r="F51" s="12">
        <v>0</v>
      </c>
      <c r="G51" s="12">
        <v>0</v>
      </c>
      <c r="H51" s="12"/>
      <c r="I51" s="12"/>
      <c r="J51" s="12"/>
      <c r="K51" s="12"/>
      <c r="L51" s="12"/>
      <c r="M51" s="9"/>
      <c r="N51" s="12"/>
      <c r="O51" s="12">
        <v>0</v>
      </c>
      <c r="P51" s="12">
        <v>0</v>
      </c>
      <c r="Q51" s="12">
        <f t="shared" si="39"/>
        <v>0</v>
      </c>
      <c r="R51" s="12">
        <f t="shared" si="40"/>
        <v>128334.78358005012</v>
      </c>
    </row>
    <row r="52" spans="3:18" x14ac:dyDescent="0.25">
      <c r="C52" s="3" t="s">
        <v>31</v>
      </c>
      <c r="D52" s="12">
        <v>89852601.860292539</v>
      </c>
      <c r="E52" s="12">
        <v>0</v>
      </c>
      <c r="F52" s="12">
        <v>0</v>
      </c>
      <c r="G52" s="12">
        <v>0</v>
      </c>
      <c r="H52" s="12"/>
      <c r="I52" s="12"/>
      <c r="J52" s="12"/>
      <c r="K52" s="12"/>
      <c r="L52" s="12"/>
      <c r="M52" s="9"/>
      <c r="N52" s="12"/>
      <c r="O52" s="12">
        <v>0</v>
      </c>
      <c r="P52" s="12">
        <v>0</v>
      </c>
      <c r="Q52" s="12">
        <f t="shared" si="39"/>
        <v>0</v>
      </c>
      <c r="R52" s="12">
        <f t="shared" si="40"/>
        <v>89852601.860292539</v>
      </c>
    </row>
    <row r="53" spans="3:18" x14ac:dyDescent="0.25">
      <c r="C53" s="3" t="s">
        <v>32</v>
      </c>
      <c r="D53" s="12">
        <v>32701018.347419366</v>
      </c>
      <c r="E53" s="12">
        <v>249806</v>
      </c>
      <c r="F53" s="12">
        <v>3664920.17</v>
      </c>
      <c r="G53" s="12">
        <v>0</v>
      </c>
      <c r="H53" s="12">
        <v>933135.69</v>
      </c>
      <c r="I53" s="12"/>
      <c r="J53" s="12"/>
      <c r="K53" s="12"/>
      <c r="L53" s="12"/>
      <c r="M53" s="9"/>
      <c r="N53" s="12"/>
      <c r="O53" s="12">
        <v>0</v>
      </c>
      <c r="P53" s="12">
        <v>0</v>
      </c>
      <c r="Q53" s="12">
        <f t="shared" si="39"/>
        <v>4847861.8599999994</v>
      </c>
      <c r="R53" s="12">
        <f t="shared" si="40"/>
        <v>27853156.487419367</v>
      </c>
    </row>
    <row r="54" spans="3:18" x14ac:dyDescent="0.25">
      <c r="C54" s="3" t="s">
        <v>46</v>
      </c>
      <c r="D54" s="12"/>
      <c r="E54" s="12">
        <v>0</v>
      </c>
      <c r="F54" s="12">
        <v>0</v>
      </c>
      <c r="G54" s="12">
        <v>0</v>
      </c>
      <c r="H54" s="12"/>
      <c r="I54" s="12"/>
      <c r="J54" s="12"/>
      <c r="K54" s="12"/>
      <c r="L54" s="12"/>
      <c r="M54" s="9"/>
      <c r="N54" s="12"/>
      <c r="O54" s="12">
        <v>0</v>
      </c>
      <c r="P54" s="12">
        <v>0</v>
      </c>
      <c r="Q54" s="12">
        <f t="shared" si="39"/>
        <v>0</v>
      </c>
      <c r="R54" s="12">
        <f t="shared" si="40"/>
        <v>0</v>
      </c>
    </row>
    <row r="55" spans="3:18" x14ac:dyDescent="0.25">
      <c r="C55" s="3" t="s">
        <v>47</v>
      </c>
      <c r="D55" s="12">
        <v>18025000</v>
      </c>
      <c r="E55" s="12">
        <v>0</v>
      </c>
      <c r="F55" s="12">
        <v>0</v>
      </c>
      <c r="G55" s="12">
        <v>0</v>
      </c>
      <c r="H55" s="12"/>
      <c r="I55" s="12"/>
      <c r="J55" s="12"/>
      <c r="K55" s="12"/>
      <c r="L55" s="12"/>
      <c r="M55" s="9"/>
      <c r="N55" s="12"/>
      <c r="O55" s="12">
        <v>0</v>
      </c>
      <c r="P55" s="12">
        <v>0</v>
      </c>
      <c r="Q55" s="12">
        <f t="shared" si="39"/>
        <v>0</v>
      </c>
      <c r="R55" s="12">
        <f t="shared" si="40"/>
        <v>18025000</v>
      </c>
    </row>
    <row r="56" spans="3:18" x14ac:dyDescent="0.25">
      <c r="C56" s="3" t="s">
        <v>33</v>
      </c>
      <c r="D56" s="12">
        <v>41696344.774540648</v>
      </c>
      <c r="E56" s="12">
        <v>6998373.5099999998</v>
      </c>
      <c r="F56" s="12">
        <v>0</v>
      </c>
      <c r="G56" s="12">
        <v>0</v>
      </c>
      <c r="H56" s="12"/>
      <c r="I56" s="12"/>
      <c r="J56" s="12"/>
      <c r="K56" s="12"/>
      <c r="L56" s="12"/>
      <c r="M56" s="12"/>
      <c r="N56" s="12"/>
      <c r="O56" s="12">
        <v>0</v>
      </c>
      <c r="P56" s="12">
        <v>0</v>
      </c>
      <c r="Q56" s="12">
        <f t="shared" si="39"/>
        <v>6998373.5099999998</v>
      </c>
      <c r="R56" s="12">
        <f t="shared" si="40"/>
        <v>34697971.26454065</v>
      </c>
    </row>
    <row r="57" spans="3:18" x14ac:dyDescent="0.25">
      <c r="C57" s="3" t="s">
        <v>48</v>
      </c>
      <c r="D57" s="12">
        <v>1700666.8869999999</v>
      </c>
      <c r="E57" s="12">
        <v>0</v>
      </c>
      <c r="F57" s="12">
        <v>0</v>
      </c>
      <c r="G57" s="12">
        <v>0</v>
      </c>
      <c r="H57" s="12"/>
      <c r="I57" s="12"/>
      <c r="J57" s="12"/>
      <c r="K57" s="12"/>
      <c r="L57" s="12"/>
      <c r="M57" s="12"/>
      <c r="N57" s="12"/>
      <c r="O57" s="12">
        <v>0</v>
      </c>
      <c r="P57" s="12">
        <v>0</v>
      </c>
      <c r="Q57" s="12">
        <f t="shared" si="39"/>
        <v>0</v>
      </c>
      <c r="R57" s="12">
        <f t="shared" si="40"/>
        <v>1700666.8869999999</v>
      </c>
    </row>
    <row r="58" spans="3:18" x14ac:dyDescent="0.25">
      <c r="C58" s="2" t="s">
        <v>49</v>
      </c>
      <c r="D58" s="8">
        <f>SUM(D59:D62)</f>
        <v>6126623838.0199995</v>
      </c>
      <c r="E58" s="8">
        <f t="shared" ref="E58:I58" si="41">SUM(E59:E62)</f>
        <v>38261894.420000002</v>
      </c>
      <c r="F58" s="8">
        <f>SUM(F59:O60)</f>
        <v>278187310.27999997</v>
      </c>
      <c r="G58" s="8">
        <f t="shared" si="41"/>
        <v>108729717.53999998</v>
      </c>
      <c r="H58" s="8">
        <f t="shared" si="41"/>
        <v>98818792.539999992</v>
      </c>
      <c r="I58" s="8">
        <f t="shared" si="41"/>
        <v>0</v>
      </c>
      <c r="J58" s="8">
        <f t="shared" ref="J58:K58" si="42">SUM(J59:J62)</f>
        <v>0</v>
      </c>
      <c r="K58" s="8">
        <f t="shared" si="42"/>
        <v>0</v>
      </c>
      <c r="L58" s="8">
        <f t="shared" ref="L58:P58" si="43">SUM(L59:L62)</f>
        <v>0</v>
      </c>
      <c r="M58" s="8">
        <f t="shared" ref="M58" si="44">SUM(M59:M62)</f>
        <v>0</v>
      </c>
      <c r="N58" s="8">
        <f t="shared" si="43"/>
        <v>0</v>
      </c>
      <c r="O58" s="8">
        <f t="shared" si="43"/>
        <v>0</v>
      </c>
      <c r="P58" s="8">
        <f t="shared" si="43"/>
        <v>0</v>
      </c>
      <c r="Q58" s="8">
        <f t="shared" ref="Q58:R58" si="45">SUM(Q59:Q62)</f>
        <v>316449204.69999999</v>
      </c>
      <c r="R58" s="8">
        <f t="shared" si="45"/>
        <v>5810174633.3199997</v>
      </c>
    </row>
    <row r="59" spans="3:18" x14ac:dyDescent="0.25">
      <c r="C59" s="3" t="s">
        <v>50</v>
      </c>
      <c r="D59" s="12">
        <v>1529449733.24</v>
      </c>
      <c r="E59" s="12">
        <v>0</v>
      </c>
      <c r="F59" s="12">
        <v>27298227.139999997</v>
      </c>
      <c r="G59" s="12">
        <v>3349484.35</v>
      </c>
      <c r="H59" s="12">
        <v>6452875.25</v>
      </c>
      <c r="I59" s="12"/>
      <c r="J59" s="12"/>
      <c r="K59" s="12"/>
      <c r="L59" s="12"/>
      <c r="M59" s="12"/>
      <c r="N59" s="12"/>
      <c r="O59" s="12"/>
      <c r="P59" s="12"/>
      <c r="Q59" s="12">
        <f t="shared" ref="Q59:Q62" si="46">SUM(E59:O59)</f>
        <v>37100586.739999995</v>
      </c>
      <c r="R59" s="12">
        <f t="shared" ref="R59:R60" si="47">(D59-Q59)</f>
        <v>1492349146.5</v>
      </c>
    </row>
    <row r="60" spans="3:18" x14ac:dyDescent="0.25">
      <c r="C60" s="3" t="s">
        <v>51</v>
      </c>
      <c r="D60" s="12">
        <v>4597174104.7799997</v>
      </c>
      <c r="E60" s="12">
        <v>38261894.420000002</v>
      </c>
      <c r="F60" s="12">
        <v>43340573.060000002</v>
      </c>
      <c r="G60" s="12">
        <v>105380233.18999998</v>
      </c>
      <c r="H60" s="12">
        <v>92365917.289999992</v>
      </c>
      <c r="I60" s="12"/>
      <c r="J60" s="12"/>
      <c r="K60" s="12"/>
      <c r="L60" s="12"/>
      <c r="M60" s="12"/>
      <c r="N60" s="12"/>
      <c r="O60" s="12"/>
      <c r="P60" s="12"/>
      <c r="Q60" s="12">
        <f t="shared" si="46"/>
        <v>279348617.95999998</v>
      </c>
      <c r="R60" s="12">
        <f t="shared" si="47"/>
        <v>4317825486.8199997</v>
      </c>
    </row>
    <row r="61" spans="3:18" x14ac:dyDescent="0.25">
      <c r="C61" s="3" t="s">
        <v>52</v>
      </c>
      <c r="D61" s="12">
        <f t="shared" ref="D61" si="48">SUM(E61:P61)</f>
        <v>0</v>
      </c>
      <c r="E61" s="12">
        <v>0</v>
      </c>
      <c r="F61" s="12">
        <v>0</v>
      </c>
      <c r="G61" s="12">
        <v>0</v>
      </c>
      <c r="H61" s="12"/>
      <c r="I61" s="12"/>
      <c r="J61" s="12"/>
      <c r="K61" s="12"/>
      <c r="L61" s="12"/>
      <c r="M61" s="12"/>
      <c r="N61" s="12"/>
      <c r="O61" s="12"/>
      <c r="P61" s="12"/>
      <c r="Q61" s="12">
        <f t="shared" si="46"/>
        <v>0</v>
      </c>
      <c r="R61" s="12">
        <f t="shared" ref="R61:R62" si="49">(Q61-D61)</f>
        <v>0</v>
      </c>
    </row>
    <row r="62" spans="3:18" x14ac:dyDescent="0.25">
      <c r="C62" s="3" t="s">
        <v>53</v>
      </c>
      <c r="D62" s="12">
        <v>0</v>
      </c>
      <c r="E62" s="12">
        <v>0</v>
      </c>
      <c r="F62" s="12">
        <v>0</v>
      </c>
      <c r="G62" s="12">
        <v>0</v>
      </c>
      <c r="H62" s="12"/>
      <c r="I62" s="12"/>
      <c r="J62" s="12"/>
      <c r="K62" s="12"/>
      <c r="L62" s="12"/>
      <c r="M62" s="12"/>
      <c r="N62" s="12"/>
      <c r="O62" s="12"/>
      <c r="P62" s="12"/>
      <c r="Q62" s="12">
        <f t="shared" si="46"/>
        <v>0</v>
      </c>
      <c r="R62" s="12">
        <f t="shared" si="49"/>
        <v>0</v>
      </c>
    </row>
    <row r="63" spans="3:18" x14ac:dyDescent="0.25">
      <c r="C63" s="2" t="s">
        <v>54</v>
      </c>
      <c r="D63" s="8">
        <f t="shared" ref="D63" si="50">SUM(D64:D65)</f>
        <v>0</v>
      </c>
      <c r="E63" s="8">
        <f t="shared" ref="E63:F63" si="51">SUM(E64:E66)</f>
        <v>0</v>
      </c>
      <c r="F63" s="8">
        <f t="shared" si="51"/>
        <v>0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>
        <f t="shared" ref="Q63:R63" si="52">SUM(Q64:Q65)</f>
        <v>0</v>
      </c>
      <c r="R63" s="8">
        <f t="shared" si="52"/>
        <v>0</v>
      </c>
    </row>
    <row r="64" spans="3:18" x14ac:dyDescent="0.25">
      <c r="C64" s="3" t="s">
        <v>55</v>
      </c>
      <c r="D64" s="12">
        <f t="shared" ref="D64:D65" si="53">SUM(E64:P64)</f>
        <v>0</v>
      </c>
      <c r="E64" s="12">
        <v>0</v>
      </c>
      <c r="F64" s="12">
        <v>0</v>
      </c>
      <c r="G64" s="12">
        <v>0</v>
      </c>
      <c r="H64" s="12"/>
      <c r="I64" s="12"/>
      <c r="J64" s="12"/>
      <c r="K64" s="12"/>
      <c r="L64" s="12"/>
      <c r="M64" s="12"/>
      <c r="N64" s="12"/>
      <c r="O64" s="12"/>
      <c r="P64" s="12"/>
      <c r="Q64" s="12">
        <f t="shared" ref="Q64:R65" si="54">SUM(E64:P64)</f>
        <v>0</v>
      </c>
      <c r="R64" s="12">
        <f>(D64-Q64)</f>
        <v>0</v>
      </c>
    </row>
    <row r="65" spans="3:18" x14ac:dyDescent="0.25">
      <c r="C65" s="3" t="s">
        <v>56</v>
      </c>
      <c r="D65" s="12">
        <f t="shared" si="53"/>
        <v>0</v>
      </c>
      <c r="E65" s="12">
        <v>0</v>
      </c>
      <c r="F65" s="12">
        <v>0</v>
      </c>
      <c r="G65" s="12">
        <v>0</v>
      </c>
      <c r="H65" s="12"/>
      <c r="I65" s="12"/>
      <c r="J65" s="12"/>
      <c r="K65" s="12"/>
      <c r="L65" s="12"/>
      <c r="M65" s="12"/>
      <c r="N65" s="12"/>
      <c r="O65" s="12"/>
      <c r="P65" s="12"/>
      <c r="Q65" s="12">
        <f t="shared" si="54"/>
        <v>0</v>
      </c>
      <c r="R65" s="12">
        <f t="shared" si="54"/>
        <v>0</v>
      </c>
    </row>
    <row r="66" spans="3:18" x14ac:dyDescent="0.25">
      <c r="C66" s="2" t="s">
        <v>57</v>
      </c>
      <c r="D66" s="8">
        <f>SUM(D67:D69)</f>
        <v>0</v>
      </c>
      <c r="E66" s="8">
        <f t="shared" ref="E66:F66" si="55">SUM(E67:E69)</f>
        <v>0</v>
      </c>
      <c r="F66" s="8">
        <f t="shared" si="55"/>
        <v>0</v>
      </c>
      <c r="G66" s="12">
        <v>0</v>
      </c>
      <c r="H66" s="8"/>
      <c r="I66" s="8"/>
      <c r="J66" s="8"/>
      <c r="K66" s="8"/>
      <c r="L66" s="8"/>
      <c r="M66" s="8"/>
      <c r="N66" s="8"/>
      <c r="O66" s="8"/>
      <c r="P66" s="8"/>
      <c r="Q66" s="8">
        <f t="shared" ref="Q66:R66" si="56">SUM(Q67:Q69)</f>
        <v>0</v>
      </c>
      <c r="R66" s="8">
        <f t="shared" si="56"/>
        <v>0</v>
      </c>
    </row>
    <row r="67" spans="3:18" x14ac:dyDescent="0.25">
      <c r="C67" s="3" t="s">
        <v>58</v>
      </c>
      <c r="D67" s="12">
        <f t="shared" ref="D67" si="57">SUM(E67:P67)</f>
        <v>0</v>
      </c>
      <c r="E67" s="12">
        <v>0</v>
      </c>
      <c r="F67" s="12">
        <v>0</v>
      </c>
      <c r="G67" s="12">
        <v>0</v>
      </c>
      <c r="H67" s="12"/>
      <c r="I67" s="12"/>
      <c r="J67" s="12"/>
      <c r="K67" s="12"/>
      <c r="L67" s="12"/>
      <c r="M67" s="12"/>
      <c r="N67" s="12"/>
      <c r="O67" s="12"/>
      <c r="P67" s="12"/>
      <c r="Q67" s="12">
        <f t="shared" ref="Q67:R69" si="58">SUM(E67:P67)</f>
        <v>0</v>
      </c>
      <c r="R67" s="12">
        <f t="shared" si="58"/>
        <v>0</v>
      </c>
    </row>
    <row r="68" spans="3:18" x14ac:dyDescent="0.25">
      <c r="C68" s="3" t="s">
        <v>59</v>
      </c>
      <c r="D68" s="12">
        <f t="shared" ref="D68:D69" si="59">SUM(E68:P68)</f>
        <v>0</v>
      </c>
      <c r="E68" s="12">
        <v>0</v>
      </c>
      <c r="F68" s="12">
        <v>0</v>
      </c>
      <c r="G68" s="12">
        <v>0</v>
      </c>
      <c r="H68" s="12"/>
      <c r="I68" s="12"/>
      <c r="J68" s="12"/>
      <c r="K68" s="12"/>
      <c r="L68" s="12"/>
      <c r="M68" s="12"/>
      <c r="N68" s="12"/>
      <c r="O68" s="12"/>
      <c r="P68" s="12"/>
      <c r="Q68" s="12">
        <f t="shared" si="58"/>
        <v>0</v>
      </c>
      <c r="R68" s="12">
        <f t="shared" si="58"/>
        <v>0</v>
      </c>
    </row>
    <row r="69" spans="3:18" x14ac:dyDescent="0.25">
      <c r="C69" s="3" t="s">
        <v>60</v>
      </c>
      <c r="D69" s="12">
        <f t="shared" si="59"/>
        <v>0</v>
      </c>
      <c r="E69" s="12">
        <v>0</v>
      </c>
      <c r="F69" s="12">
        <v>0</v>
      </c>
      <c r="G69" s="12">
        <v>0</v>
      </c>
      <c r="H69" s="12"/>
      <c r="I69" s="12"/>
      <c r="J69" s="12"/>
      <c r="K69" s="12"/>
      <c r="L69" s="12"/>
      <c r="M69" s="12"/>
      <c r="N69" s="12"/>
      <c r="O69" s="12"/>
      <c r="P69" s="12"/>
      <c r="Q69" s="12">
        <f t="shared" si="58"/>
        <v>0</v>
      </c>
      <c r="R69" s="12">
        <f t="shared" si="58"/>
        <v>0</v>
      </c>
    </row>
    <row r="70" spans="3:18" x14ac:dyDescent="0.25">
      <c r="C70" s="4" t="s">
        <v>34</v>
      </c>
      <c r="D70" s="11">
        <f t="shared" ref="D70:Q70" si="60">+D12+D18+D27+D37+D40+D48+D58+D63+D66</f>
        <v>11018002026.870001</v>
      </c>
      <c r="E70" s="11">
        <f t="shared" si="60"/>
        <v>273530471.89999998</v>
      </c>
      <c r="F70" s="11">
        <f>+F12+F18+F27+F37+F40+F48+F58+F63+F66</f>
        <v>503240667.08000004</v>
      </c>
      <c r="G70" s="11">
        <f t="shared" si="60"/>
        <v>584646149.86000001</v>
      </c>
      <c r="H70" s="11">
        <f t="shared" si="60"/>
        <v>303985253.17999995</v>
      </c>
      <c r="I70" s="11">
        <f t="shared" si="60"/>
        <v>0</v>
      </c>
      <c r="J70" s="11">
        <f t="shared" si="60"/>
        <v>0</v>
      </c>
      <c r="K70" s="11">
        <f t="shared" si="60"/>
        <v>0</v>
      </c>
      <c r="L70" s="11">
        <f t="shared" si="60"/>
        <v>0</v>
      </c>
      <c r="M70" s="11">
        <f t="shared" si="60"/>
        <v>0</v>
      </c>
      <c r="N70" s="11">
        <f t="shared" si="60"/>
        <v>0</v>
      </c>
      <c r="O70" s="11">
        <f t="shared" si="60"/>
        <v>0</v>
      </c>
      <c r="P70" s="11">
        <f t="shared" si="60"/>
        <v>0</v>
      </c>
      <c r="Q70" s="11">
        <f t="shared" si="60"/>
        <v>1457854031.9400003</v>
      </c>
      <c r="R70" s="11">
        <f>+R12+R18+R27+R37+R40+R48+R58+R63+R66</f>
        <v>9560147994.9300003</v>
      </c>
    </row>
    <row r="71" spans="3:18" x14ac:dyDescent="0.25">
      <c r="C71" s="1" t="s">
        <v>61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3:18" x14ac:dyDescent="0.25">
      <c r="C72" s="2" t="s">
        <v>62</v>
      </c>
      <c r="D72" s="13">
        <f t="shared" ref="D72:I72" si="61">SUM(D73:D74)</f>
        <v>0</v>
      </c>
      <c r="E72" s="13">
        <f t="shared" si="61"/>
        <v>0</v>
      </c>
      <c r="F72" s="13">
        <f t="shared" si="61"/>
        <v>0</v>
      </c>
      <c r="G72" s="13">
        <f t="shared" si="61"/>
        <v>0</v>
      </c>
      <c r="H72" s="13">
        <f t="shared" si="61"/>
        <v>0</v>
      </c>
      <c r="I72" s="13">
        <f t="shared" si="61"/>
        <v>0</v>
      </c>
      <c r="J72" s="13">
        <f t="shared" ref="J72:K72" si="62">SUM(J73:J74)</f>
        <v>0</v>
      </c>
      <c r="K72" s="13">
        <f t="shared" si="62"/>
        <v>0</v>
      </c>
      <c r="L72" s="13">
        <f t="shared" ref="L72:P72" si="63">SUM(L73:L74)</f>
        <v>0</v>
      </c>
      <c r="M72" s="13">
        <f t="shared" ref="M72" si="64">SUM(M73:M74)</f>
        <v>0</v>
      </c>
      <c r="N72" s="13">
        <f t="shared" si="63"/>
        <v>0</v>
      </c>
      <c r="O72" s="13">
        <f t="shared" si="63"/>
        <v>0</v>
      </c>
      <c r="P72" s="13">
        <f t="shared" si="63"/>
        <v>0</v>
      </c>
    </row>
    <row r="73" spans="3:18" x14ac:dyDescent="0.25">
      <c r="C73" s="3" t="s">
        <v>63</v>
      </c>
      <c r="D73" s="7">
        <f t="shared" ref="D73:D74" si="65">SUM(E73:P73)</f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12">
        <f t="shared" ref="Q73:R74" si="66">SUM(E73:P73)</f>
        <v>0</v>
      </c>
      <c r="R73" s="12">
        <f t="shared" si="66"/>
        <v>0</v>
      </c>
    </row>
    <row r="74" spans="3:18" x14ac:dyDescent="0.25">
      <c r="C74" s="3" t="s">
        <v>64</v>
      </c>
      <c r="D74" s="7">
        <f t="shared" si="65"/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/>
      <c r="N74" s="7">
        <v>0</v>
      </c>
      <c r="O74" s="7">
        <v>0</v>
      </c>
      <c r="P74" s="7">
        <v>0</v>
      </c>
      <c r="Q74" s="12">
        <f t="shared" si="66"/>
        <v>0</v>
      </c>
      <c r="R74" s="12">
        <f t="shared" si="66"/>
        <v>0</v>
      </c>
    </row>
    <row r="75" spans="3:18" x14ac:dyDescent="0.25">
      <c r="C75" s="2" t="s">
        <v>65</v>
      </c>
      <c r="D75" s="13">
        <f t="shared" ref="D75:I75" si="67">SUM(D76:D77)</f>
        <v>0</v>
      </c>
      <c r="E75" s="13">
        <f t="shared" si="67"/>
        <v>0</v>
      </c>
      <c r="F75" s="13">
        <f t="shared" si="67"/>
        <v>0</v>
      </c>
      <c r="G75" s="13">
        <f t="shared" si="67"/>
        <v>0</v>
      </c>
      <c r="H75" s="13">
        <f t="shared" si="67"/>
        <v>0</v>
      </c>
      <c r="I75" s="13">
        <f t="shared" si="67"/>
        <v>0</v>
      </c>
      <c r="J75" s="13">
        <f t="shared" ref="J75:K75" si="68">SUM(J76:J77)</f>
        <v>0</v>
      </c>
      <c r="K75" s="13">
        <f t="shared" si="68"/>
        <v>0</v>
      </c>
      <c r="L75" s="13">
        <f t="shared" ref="L75:P75" si="69">SUM(L76:L77)</f>
        <v>0</v>
      </c>
      <c r="M75" s="13">
        <f t="shared" ref="M75" si="70">SUM(M76:M77)</f>
        <v>0</v>
      </c>
      <c r="N75" s="13">
        <f t="shared" si="69"/>
        <v>0</v>
      </c>
      <c r="O75" s="13">
        <f t="shared" si="69"/>
        <v>0</v>
      </c>
      <c r="P75" s="13">
        <f t="shared" si="69"/>
        <v>0</v>
      </c>
    </row>
    <row r="76" spans="3:18" x14ac:dyDescent="0.25">
      <c r="C76" s="3" t="s">
        <v>66</v>
      </c>
      <c r="D76" s="7">
        <f t="shared" ref="D76:D77" si="71">SUM(E76:P76)</f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12">
        <f t="shared" ref="Q76:R77" si="72">SUM(E76:P76)</f>
        <v>0</v>
      </c>
      <c r="R76" s="12">
        <f t="shared" si="72"/>
        <v>0</v>
      </c>
    </row>
    <row r="77" spans="3:18" x14ac:dyDescent="0.25">
      <c r="C77" s="3" t="s">
        <v>67</v>
      </c>
      <c r="D77" s="7">
        <f t="shared" si="71"/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/>
      <c r="N77" s="7">
        <v>0</v>
      </c>
      <c r="O77" s="7">
        <v>0</v>
      </c>
      <c r="P77" s="7">
        <v>0</v>
      </c>
      <c r="Q77" s="12">
        <f t="shared" si="72"/>
        <v>0</v>
      </c>
      <c r="R77" s="12">
        <f t="shared" si="72"/>
        <v>0</v>
      </c>
    </row>
    <row r="78" spans="3:18" x14ac:dyDescent="0.25">
      <c r="C78" s="2" t="s">
        <v>68</v>
      </c>
      <c r="D78" s="13">
        <f>SUM(D79:D79)</f>
        <v>0</v>
      </c>
      <c r="E78" s="13">
        <f t="shared" ref="E78:P78" si="73">SUM(E79:E79)</f>
        <v>0</v>
      </c>
      <c r="F78" s="13">
        <f t="shared" si="73"/>
        <v>0</v>
      </c>
      <c r="G78" s="13">
        <f t="shared" si="73"/>
        <v>0</v>
      </c>
      <c r="H78" s="13">
        <f t="shared" si="73"/>
        <v>0</v>
      </c>
      <c r="I78" s="13">
        <f t="shared" si="73"/>
        <v>0</v>
      </c>
      <c r="J78" s="13">
        <f t="shared" si="73"/>
        <v>0</v>
      </c>
      <c r="K78" s="13">
        <f t="shared" si="73"/>
        <v>0</v>
      </c>
      <c r="L78" s="13">
        <f t="shared" si="73"/>
        <v>0</v>
      </c>
      <c r="M78" s="13">
        <f t="shared" si="73"/>
        <v>0</v>
      </c>
      <c r="N78" s="13">
        <f t="shared" si="73"/>
        <v>0</v>
      </c>
      <c r="O78" s="13">
        <f t="shared" si="73"/>
        <v>0</v>
      </c>
      <c r="P78" s="13">
        <f t="shared" si="73"/>
        <v>0</v>
      </c>
    </row>
    <row r="79" spans="3:18" x14ac:dyDescent="0.25">
      <c r="C79" s="3" t="s">
        <v>69</v>
      </c>
      <c r="D79" s="7">
        <f t="shared" ref="D79" si="74">SUM(E79:P79)</f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12">
        <f>SUM(E79:P79)</f>
        <v>0</v>
      </c>
      <c r="R79" s="12">
        <f>SUM(F79:Q79)</f>
        <v>0</v>
      </c>
    </row>
    <row r="80" spans="3:18" x14ac:dyDescent="0.25">
      <c r="C80" s="4" t="s">
        <v>70</v>
      </c>
      <c r="D80" s="11">
        <f t="shared" ref="D80:E80" si="75">+D72+D75+D78</f>
        <v>0</v>
      </c>
      <c r="E80" s="11">
        <f t="shared" si="75"/>
        <v>0</v>
      </c>
      <c r="F80" s="11">
        <f t="shared" ref="F80:G80" si="76">+F72+F75+F78</f>
        <v>0</v>
      </c>
      <c r="G80" s="11">
        <f t="shared" si="76"/>
        <v>0</v>
      </c>
      <c r="H80" s="11">
        <f t="shared" ref="H80:I80" si="77">+H72+H75+H78</f>
        <v>0</v>
      </c>
      <c r="I80" s="11">
        <f t="shared" si="77"/>
        <v>0</v>
      </c>
      <c r="J80" s="11">
        <f t="shared" ref="J80:K80" si="78">+J72+J75+J78</f>
        <v>0</v>
      </c>
      <c r="K80" s="11">
        <f t="shared" si="78"/>
        <v>0</v>
      </c>
      <c r="L80" s="11">
        <f t="shared" ref="L80:P80" si="79">+L72+L75+L78</f>
        <v>0</v>
      </c>
      <c r="M80" s="11">
        <f t="shared" ref="M80" si="80">+M72+M75+M78</f>
        <v>0</v>
      </c>
      <c r="N80" s="11">
        <f t="shared" si="79"/>
        <v>0</v>
      </c>
      <c r="O80" s="11">
        <f t="shared" si="79"/>
        <v>0</v>
      </c>
      <c r="P80" s="11">
        <f t="shared" si="79"/>
        <v>0</v>
      </c>
      <c r="Q80" s="11">
        <f t="shared" ref="Q80:R80" si="81">+Q72+Q75+Q78</f>
        <v>0</v>
      </c>
      <c r="R80" s="11">
        <f t="shared" si="81"/>
        <v>0</v>
      </c>
    </row>
    <row r="81" spans="3:18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3:18" ht="16.5" thickBot="1" x14ac:dyDescent="0.3">
      <c r="C82" s="20" t="s">
        <v>71</v>
      </c>
      <c r="D82" s="21">
        <f t="shared" ref="D82:Q82" si="82">+D70+D80</f>
        <v>11018002026.870001</v>
      </c>
      <c r="E82" s="21">
        <f>+E70+E80</f>
        <v>273530471.89999998</v>
      </c>
      <c r="F82" s="21">
        <f>+F70+F80</f>
        <v>503240667.08000004</v>
      </c>
      <c r="G82" s="21">
        <f t="shared" si="82"/>
        <v>584646149.86000001</v>
      </c>
      <c r="H82" s="21">
        <f t="shared" si="82"/>
        <v>303985253.17999995</v>
      </c>
      <c r="I82" s="21">
        <f t="shared" si="82"/>
        <v>0</v>
      </c>
      <c r="J82" s="21">
        <f t="shared" si="82"/>
        <v>0</v>
      </c>
      <c r="K82" s="21">
        <f t="shared" si="82"/>
        <v>0</v>
      </c>
      <c r="L82" s="21">
        <f t="shared" si="82"/>
        <v>0</v>
      </c>
      <c r="M82" s="21">
        <f t="shared" si="82"/>
        <v>0</v>
      </c>
      <c r="N82" s="21">
        <f t="shared" si="82"/>
        <v>0</v>
      </c>
      <c r="O82" s="21">
        <f t="shared" si="82"/>
        <v>0</v>
      </c>
      <c r="P82" s="21">
        <f t="shared" si="82"/>
        <v>0</v>
      </c>
      <c r="Q82" s="21">
        <f t="shared" si="82"/>
        <v>1457854031.9400003</v>
      </c>
      <c r="R82" s="21">
        <f>+R70+R80</f>
        <v>9560147994.9300003</v>
      </c>
    </row>
    <row r="83" spans="3:18" ht="15.75" thickTop="1" x14ac:dyDescent="0.25"/>
    <row r="87" spans="3:18" x14ac:dyDescent="0.25">
      <c r="C87" s="30" t="s">
        <v>86</v>
      </c>
      <c r="D87" s="30"/>
    </row>
    <row r="88" spans="3:18" x14ac:dyDescent="0.25">
      <c r="C88" s="26" t="s">
        <v>87</v>
      </c>
      <c r="D88" s="26"/>
    </row>
  </sheetData>
  <dataConsolidate/>
  <mergeCells count="6">
    <mergeCell ref="C88:D88"/>
    <mergeCell ref="C1:P1"/>
    <mergeCell ref="C6:R6"/>
    <mergeCell ref="C8:R8"/>
    <mergeCell ref="C7:R7"/>
    <mergeCell ref="C87:D87"/>
  </mergeCells>
  <printOptions horizontalCentered="1"/>
  <pageMargins left="0.23622047244094491" right="0.23622047244094491" top="0.74803149606299213" bottom="0.74803149606299213" header="0.19685039370078741" footer="0.19685039370078741"/>
  <pageSetup scale="40" fitToHeight="0" orientation="portrait" r:id="rId1"/>
  <rowBreaks count="1" manualBreakCount="1">
    <brk id="47" min="2" max="17" man="1"/>
  </rowBreaks>
  <ignoredErrors>
    <ignoredError sqref="D37 D48 D63 D75 D7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Jesús Santana Santana</cp:lastModifiedBy>
  <cp:lastPrinted>2022-05-05T18:27:45Z</cp:lastPrinted>
  <dcterms:created xsi:type="dcterms:W3CDTF">2018-04-17T18:57:16Z</dcterms:created>
  <dcterms:modified xsi:type="dcterms:W3CDTF">2022-05-05T18:28:09Z</dcterms:modified>
</cp:coreProperties>
</file>