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egehidrd-my.sharepoint.com/personal/jesus_santana_hidroelectrica_gov_do/Documents/Escritorio/"/>
    </mc:Choice>
  </mc:AlternateContent>
  <xr:revisionPtr revIDLastSave="21" documentId="8_{A1895004-6355-4D4C-95F2-7BC2AD7B77C8}" xr6:coauthVersionLast="47" xr6:coauthVersionMax="47" xr10:uidLastSave="{529C7C6A-EA1A-4A12-8389-01DDA8A51BC7}"/>
  <bookViews>
    <workbookView xWindow="105" yWindow="0" windowWidth="21495" windowHeight="12900" xr2:uid="{00000000-000D-0000-FFFF-FFFF00000000}"/>
  </bookViews>
  <sheets>
    <sheet name="Plantilla Ejecución " sheetId="3" r:id="rId1"/>
  </sheets>
  <definedNames>
    <definedName name="_xlnm.Print_Area" localSheetId="0">'Plantilla Ejecución '!$C$1:$K$90</definedName>
    <definedName name="_xlnm.Print_Titles" localSheetId="0">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6" i="3" l="1"/>
  <c r="I63" i="3" s="1"/>
  <c r="H66" i="3"/>
  <c r="H63" i="3" s="1"/>
  <c r="G66" i="3"/>
  <c r="G63" i="3" s="1"/>
  <c r="F37" i="3"/>
  <c r="F48" i="3"/>
  <c r="F58" i="3"/>
  <c r="F18" i="3"/>
  <c r="I27" i="3"/>
  <c r="I18" i="3"/>
  <c r="I12" i="3" l="1"/>
  <c r="G58" i="3"/>
  <c r="J21" i="3"/>
  <c r="K21" i="3" s="1"/>
  <c r="G12" i="3"/>
  <c r="F40" i="3"/>
  <c r="F66" i="3"/>
  <c r="F63" i="3" s="1"/>
  <c r="E66" i="3"/>
  <c r="E63" i="3" s="1"/>
  <c r="F27" i="3" l="1"/>
  <c r="J62" i="3"/>
  <c r="J61" i="3"/>
  <c r="J60" i="3"/>
  <c r="K60" i="3" s="1"/>
  <c r="J59" i="3"/>
  <c r="K59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J50" i="3"/>
  <c r="K50" i="3" s="1"/>
  <c r="J49" i="3"/>
  <c r="K49" i="3" s="1"/>
  <c r="J39" i="3"/>
  <c r="K39" i="3" s="1"/>
  <c r="J38" i="3"/>
  <c r="K38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6" i="3"/>
  <c r="K26" i="3" s="1"/>
  <c r="J25" i="3"/>
  <c r="K25" i="3" s="1"/>
  <c r="J24" i="3"/>
  <c r="K24" i="3" s="1"/>
  <c r="J23" i="3"/>
  <c r="K23" i="3" s="1"/>
  <c r="J22" i="3"/>
  <c r="K22" i="3" s="1"/>
  <c r="J20" i="3"/>
  <c r="K20" i="3" s="1"/>
  <c r="J19" i="3"/>
  <c r="K19" i="3" s="1"/>
  <c r="J17" i="3"/>
  <c r="K17" i="3" s="1"/>
  <c r="J16" i="3"/>
  <c r="K16" i="3" s="1"/>
  <c r="J15" i="3"/>
  <c r="K15" i="3" s="1"/>
  <c r="J14" i="3"/>
  <c r="K14" i="3" s="1"/>
  <c r="J13" i="3"/>
  <c r="K13" i="3" s="1"/>
  <c r="D41" i="3"/>
  <c r="D42" i="3"/>
  <c r="D43" i="3"/>
  <c r="D44" i="3"/>
  <c r="D45" i="3"/>
  <c r="D46" i="3"/>
  <c r="D47" i="3"/>
  <c r="D48" i="3"/>
  <c r="K12" i="3" l="1"/>
  <c r="K80" i="3"/>
  <c r="J80" i="3"/>
  <c r="J79" i="3"/>
  <c r="K79" i="3" s="1"/>
  <c r="J77" i="3"/>
  <c r="K77" i="3" s="1"/>
  <c r="J76" i="3"/>
  <c r="K76" i="3" s="1"/>
  <c r="J74" i="3"/>
  <c r="K74" i="3" s="1"/>
  <c r="J73" i="3"/>
  <c r="K73" i="3" s="1"/>
  <c r="J69" i="3"/>
  <c r="K69" i="3" s="1"/>
  <c r="J68" i="3"/>
  <c r="K68" i="3" s="1"/>
  <c r="J67" i="3"/>
  <c r="J65" i="3"/>
  <c r="K65" i="3" s="1"/>
  <c r="J64" i="3"/>
  <c r="D18" i="3"/>
  <c r="J63" i="3" l="1"/>
  <c r="J66" i="3"/>
  <c r="K67" i="3"/>
  <c r="K66" i="3" s="1"/>
  <c r="J18" i="3"/>
  <c r="K18" i="3"/>
  <c r="J12" i="3"/>
  <c r="D12" i="3" l="1"/>
  <c r="E12" i="3" l="1"/>
  <c r="I78" i="3" l="1"/>
  <c r="I75" i="3"/>
  <c r="I72" i="3"/>
  <c r="I58" i="3"/>
  <c r="I40" i="3"/>
  <c r="I37" i="3"/>
  <c r="I80" i="3" l="1"/>
  <c r="H78" i="3"/>
  <c r="H75" i="3"/>
  <c r="H72" i="3"/>
  <c r="H58" i="3"/>
  <c r="H40" i="3"/>
  <c r="H37" i="3"/>
  <c r="H27" i="3"/>
  <c r="H18" i="3"/>
  <c r="H12" i="3"/>
  <c r="H80" i="3" l="1"/>
  <c r="G78" i="3"/>
  <c r="G75" i="3"/>
  <c r="G72" i="3"/>
  <c r="G40" i="3"/>
  <c r="G37" i="3"/>
  <c r="G27" i="3"/>
  <c r="G18" i="3"/>
  <c r="G80" i="3" l="1"/>
  <c r="F78" i="3"/>
  <c r="F75" i="3"/>
  <c r="F72" i="3"/>
  <c r="F80" i="3" l="1"/>
  <c r="F12" i="3" l="1"/>
  <c r="F70" i="3" s="1"/>
  <c r="F82" i="3" s="1"/>
  <c r="D79" i="3" l="1"/>
  <c r="D78" i="3" s="1"/>
  <c r="D77" i="3"/>
  <c r="D76" i="3"/>
  <c r="D74" i="3"/>
  <c r="D73" i="3"/>
  <c r="E75" i="3"/>
  <c r="E72" i="3"/>
  <c r="D68" i="3"/>
  <c r="D69" i="3"/>
  <c r="D67" i="3"/>
  <c r="D65" i="3"/>
  <c r="D64" i="3"/>
  <c r="K64" i="3" s="1"/>
  <c r="K63" i="3" s="1"/>
  <c r="E40" i="3"/>
  <c r="J42" i="3"/>
  <c r="K42" i="3" s="1"/>
  <c r="J44" i="3"/>
  <c r="K44" i="3" s="1"/>
  <c r="E27" i="3"/>
  <c r="E18" i="3"/>
  <c r="E78" i="3"/>
  <c r="E37" i="3"/>
  <c r="D66" i="3" l="1"/>
  <c r="D27" i="3"/>
  <c r="J46" i="3"/>
  <c r="K46" i="3" s="1"/>
  <c r="K37" i="3"/>
  <c r="J37" i="3"/>
  <c r="J45" i="3"/>
  <c r="K45" i="3" s="1"/>
  <c r="J41" i="3"/>
  <c r="K41" i="3" s="1"/>
  <c r="J47" i="3"/>
  <c r="K47" i="3" s="1"/>
  <c r="J43" i="3"/>
  <c r="K43" i="3" s="1"/>
  <c r="D37" i="3"/>
  <c r="D63" i="3"/>
  <c r="D40" i="3"/>
  <c r="D75" i="3"/>
  <c r="D72" i="3"/>
  <c r="E80" i="3"/>
  <c r="K40" i="3" l="1"/>
  <c r="K48" i="3"/>
  <c r="J48" i="3"/>
  <c r="J40" i="3"/>
  <c r="K27" i="3"/>
  <c r="J27" i="3"/>
  <c r="D80" i="3"/>
  <c r="E48" i="3" l="1"/>
  <c r="G48" i="3"/>
  <c r="G70" i="3" l="1"/>
  <c r="G82" i="3" s="1"/>
  <c r="G11" i="3"/>
  <c r="F11" i="3"/>
  <c r="H48" i="3"/>
  <c r="H11" i="3" s="1"/>
  <c r="I48" i="3"/>
  <c r="I70" i="3" l="1"/>
  <c r="I82" i="3" s="1"/>
  <c r="I11" i="3"/>
  <c r="H70" i="3"/>
  <c r="H82" i="3" s="1"/>
  <c r="D61" i="3" l="1"/>
  <c r="D58" i="3" s="1"/>
  <c r="E58" i="3"/>
  <c r="E11" i="3" s="1"/>
  <c r="K62" i="3"/>
  <c r="J58" i="3" l="1"/>
  <c r="J11" i="3" s="1"/>
  <c r="D11" i="3"/>
  <c r="D70" i="3"/>
  <c r="D82" i="3" s="1"/>
  <c r="E70" i="3"/>
  <c r="E82" i="3" s="1"/>
  <c r="K61" i="3"/>
  <c r="K58" i="3" s="1"/>
  <c r="K70" i="3" l="1"/>
  <c r="K82" i="3" s="1"/>
  <c r="K11" i="3"/>
  <c r="J70" i="3"/>
  <c r="J82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<sst xmlns="http://schemas.openxmlformats.org/spreadsheetml/2006/main" count="84" uniqueCount="84">
  <si>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</si>
  <si>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</si>
  <si>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</si>
  <si>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</si>
  <si>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</si>
  <si>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</si>
  <si>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</si>
  <si>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</si>
  <si>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</si>
  <si>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</si>
  <si>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</si>
  <si>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</si>
  <si>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</si>
  <si>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</si>
  <si>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</si>
  <si>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</si>
  <si>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</si>
  <si>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</si>
  <si>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</si>
  <si>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</si>
  <si>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</si>
  <si>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</si>
  <si>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</si>
  <si>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</si>
  <si>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</si>
  <si>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</si>
  <si>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</si>
  <si>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</si>
  <si>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</si>
  <si>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</si>
  <si>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</si>
  <si>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</si>
  <si>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</si>
  <si>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</si>
  <si>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</si>
  <si>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</si>
  <si>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2.3.8 - GASTOS QUE SE ASIGNARÁN DURANTE EL EJERCICIO (ART. 32 Y 33 LEY 423-06)</t>
  </si>
  <si>
    <t>2.4.4 - TRANSFERENCIAS CORRIENTES A EMPRESAS PÚBLICAS NO FINANCIERAS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</si>
  <si>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</si>
  <si>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</si>
  <si>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</si>
  <si>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</si>
  <si>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</si>
  <si>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</si>
  <si>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</si>
  <si>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</si>
  <si>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</si>
  <si>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</si>
  <si>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</si>
  <si>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</si>
  <si>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</si>
  <si>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</si>
  <si>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</si>
  <si>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</si>
  <si>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</si>
  <si>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</si>
  <si>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</si>
  <si>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</si>
  <si>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</si>
  <si>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</si>
  <si>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</si>
  <si>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</si>
  <si>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</si>
  <si>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</si>
  <si>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</si>
  <si>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</si>
  <si>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</si>
  <si>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</si>
  <si>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</si>
  <si>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</si>
  <si>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</si>
  <si>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</si>
  <si>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</si>
  <si>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</si>
  <si>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</si>
  <si>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</si>
  <si>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</si>
  <si>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 xml:space="preserve">  Ejecución de Gastos y Aplicaciones Financieras </t>
  </si>
  <si>
    <t>(Valores en RD$)</t>
  </si>
  <si>
    <t>Jesus Santana</t>
  </si>
  <si>
    <t>Encargado de Presupuesto</t>
  </si>
  <si>
    <t xml:space="preserve"> Acumulado a la fecha</t>
  </si>
  <si>
    <t>Total devengado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</si>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</sst>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>
      <alignment vertical="center" wrapText="1"/>
    </xf>
    <xf numFmtId="164" fontId="0" fillId="0" borderId="0" xfId="1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679185</xdr:colOff>
      <xdr:row>0</xdr:row>
      <xdr:rowOff>233641</xdr:rowOff>
    </xdr:from>
    <xdr:ext cx="2550036" cy="867259"/>
    <xdr:pic>
      <xdr:nvPicPr>
        <xdr:cNvPr id="3" name="Imagen 3">
          <a:extLst>
            <a:ext uri="{FF2B5EF4-FFF2-40B4-BE49-F238E27FC236}">
              <a16:creationId xmlns:a16="http://schemas.microsoft.com/office/drawing/2014/main" id="{41AB89FA-D6AD-4E74-B720-62633581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113140" y="233641"/>
          <a:ext cx="2550036" cy="867259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2</xdr:col>
      <xdr:colOff>3030070</xdr:colOff>
      <xdr:row>81</xdr:row>
      <xdr:rowOff>96371</xdr:rowOff>
    </xdr:from>
    <xdr:to>
      <xdr:col>2</xdr:col>
      <xdr:colOff>5865799</xdr:colOff>
      <xdr:row>89</xdr:row>
      <xdr:rowOff>131749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A7D583-43D4-4EE2-B511-D9DAFA644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0305" y="15863047"/>
          <a:ext cx="2835729" cy="1592996"/>
        </a:xfrm>
        <a:prstGeom prst="rect">
          <a:avLst/>
        </a:prstGeom>
      </xdr:spPr>
    </xdr:pic>
    <xdr:clientData/>
  </xdr:twoCellAnchor>
  <xdr:twoCellAnchor editAs="oneCell">
    <xdr:from>
      <xdr:col>2</xdr:col>
      <xdr:colOff>5483679</xdr:colOff>
      <xdr:row>82</xdr:row>
      <xdr:rowOff>68036</xdr:rowOff>
    </xdr:from>
    <xdr:to>
      <xdr:col>2</xdr:col>
      <xdr:colOff>6798129</xdr:colOff>
      <xdr:row>88</xdr:row>
      <xdr:rowOff>187779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1E6DB3-19EF-42A7-A6D0-AB8F90E63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16070036"/>
          <a:ext cx="131445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E88"/>
  <sheetViews>
    <sheetView showGridLines="0" tabSelected="1" view="pageBreakPreview" topLeftCell="A34" zoomScale="55" zoomScaleNormal="70" zoomScaleSheetLayoutView="55" zoomScalePageLayoutView="70" workbookViewId="0">
      <selection activeCell="H19" sqref="H19"/>
    </sheetView>
  </sheetViews>
  <sheetFormatPr baseColWidth="10" defaultColWidth="9.140625" defaultRowHeight="15" x14ac:dyDescent="0.25"/>
  <cols>
    <col min="3" max="3" width="108.28515625" customWidth="1"/>
    <col min="4" max="4" width="24" bestFit="1" customWidth="1"/>
    <col min="5" max="5" width="21.140625" bestFit="1" customWidth="1"/>
    <col min="6" max="6" width="19.5703125" bestFit="1" customWidth="1"/>
    <col min="7" max="7" width="20.140625" bestFit="1" customWidth="1"/>
    <col min="8" max="8" width="20.7109375" bestFit="1" customWidth="1"/>
    <col min="9" max="9" width="20.85546875" bestFit="1" customWidth="1"/>
    <col min="10" max="10" width="23" bestFit="1" customWidth="1"/>
    <col min="11" max="11" width="22.42578125" bestFit="1" customWidth="1"/>
    <col min="14" max="14" width="41.42578125" customWidth="1"/>
    <col min="15" max="15" width="22.42578125" customWidth="1"/>
    <col min="16" max="16" width="20" bestFit="1" customWidth="1"/>
    <col min="17" max="17" width="22.140625" bestFit="1" customWidth="1"/>
    <col min="18" max="18" width="19.5703125" bestFit="1" customWidth="1"/>
    <col min="19" max="19" width="20.5703125" bestFit="1" customWidth="1"/>
    <col min="20" max="23" width="13.7109375" customWidth="1"/>
    <col min="24" max="24" width="20" customWidth="1"/>
    <col min="25" max="25" width="22.140625" bestFit="1" customWidth="1"/>
    <col min="26" max="27" width="12.7109375" customWidth="1"/>
    <col min="28" max="28" width="25.28515625" customWidth="1"/>
    <col min="29" max="29" width="21" customWidth="1"/>
    <col min="30" max="30" width="13.7109375" customWidth="1"/>
    <col min="31" max="31" width="15.28515625" customWidth="1"/>
    <col min="32" max="33" width="13.7109375" customWidth="1"/>
    <col min="34" max="34" width="19" bestFit="1" customWidth="1"/>
  </cols>
  <sheetData>
    <row r="1" spans="3:11" ht="18.75" x14ac:dyDescent="0.25">
      <c r="C1" s="30"/>
      <c r="D1" s="30"/>
      <c r="E1" s="30"/>
      <c r="F1" s="30"/>
      <c r="G1" s="30"/>
      <c r="H1" s="30"/>
      <c r="I1" s="30"/>
    </row>
    <row r="2" spans="3:11" ht="18.75" x14ac:dyDescent="0.25">
      <c r="C2" s="19"/>
      <c r="D2" s="19"/>
      <c r="E2" s="19"/>
      <c r="F2" s="19"/>
      <c r="G2" s="19"/>
      <c r="H2" s="19"/>
      <c r="I2" s="19"/>
    </row>
    <row r="3" spans="3:11" ht="18.75" x14ac:dyDescent="0.25">
      <c r="C3" s="19"/>
      <c r="D3" s="19"/>
      <c r="E3" s="19"/>
      <c r="F3" s="19"/>
      <c r="G3" s="19"/>
      <c r="H3" s="19"/>
      <c r="I3" s="19"/>
    </row>
    <row r="4" spans="3:11" ht="18.75" x14ac:dyDescent="0.25">
      <c r="C4" s="22"/>
      <c r="D4" s="22"/>
      <c r="E4" s="22"/>
      <c r="F4" s="22"/>
      <c r="G4" s="22"/>
      <c r="H4" s="22"/>
      <c r="I4" s="22"/>
    </row>
    <row r="5" spans="3:11" ht="11.25" customHeight="1" x14ac:dyDescent="0.25">
      <c r="C5" s="19"/>
      <c r="D5" s="19"/>
      <c r="E5" s="19"/>
      <c r="F5" s="19"/>
      <c r="G5" s="19"/>
      <c r="H5" s="19"/>
      <c r="I5" s="19"/>
    </row>
    <row r="6" spans="3:11" ht="16.5" customHeight="1" x14ac:dyDescent="0.25">
      <c r="C6" s="31" t="s">
        <v>77</v>
      </c>
      <c r="D6" s="31"/>
      <c r="E6" s="31"/>
      <c r="F6" s="31"/>
      <c r="G6" s="31"/>
      <c r="H6" s="31"/>
      <c r="I6" s="31"/>
      <c r="J6" s="31"/>
      <c r="K6" s="31"/>
    </row>
    <row r="7" spans="3:11" ht="16.5" x14ac:dyDescent="0.25">
      <c r="C7" s="31">
        <v>2022</v>
      </c>
      <c r="D7" s="31"/>
      <c r="E7" s="31"/>
      <c r="F7" s="31"/>
      <c r="G7" s="31"/>
      <c r="H7" s="31"/>
      <c r="I7" s="31"/>
      <c r="J7" s="31"/>
      <c r="K7" s="31"/>
    </row>
    <row r="8" spans="3:11" x14ac:dyDescent="0.25">
      <c r="C8" s="32" t="s">
        <v>78</v>
      </c>
      <c r="D8" s="32"/>
      <c r="E8" s="32"/>
      <c r="F8" s="32"/>
      <c r="G8" s="32"/>
      <c r="H8" s="32"/>
      <c r="I8" s="32"/>
      <c r="J8" s="32"/>
      <c r="K8" s="32"/>
    </row>
    <row r="9" spans="3:11" ht="8.25" customHeight="1" x14ac:dyDescent="0.25">
      <c r="C9" s="23"/>
      <c r="D9" s="23"/>
      <c r="E9" s="23"/>
      <c r="F9" s="23"/>
      <c r="G9" s="23"/>
      <c r="H9" s="23"/>
      <c r="I9" s="23"/>
    </row>
    <row r="10" spans="3:11" ht="31.5" customHeight="1" x14ac:dyDescent="0.25">
      <c r="C10" s="5" t="s">
        <v>0</v>
      </c>
      <c r="D10" s="6" t="s">
        <v>83</v>
      </c>
      <c r="E10" s="6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25" t="s">
        <v>81</v>
      </c>
      <c r="K10" s="25" t="s">
        <v>82</v>
      </c>
    </row>
    <row r="11" spans="3:11" ht="15" customHeight="1" x14ac:dyDescent="0.25">
      <c r="C11" s="1" t="s">
        <v>1</v>
      </c>
      <c r="D11" s="15">
        <f t="shared" ref="D11:H11" si="0">+D12+D18+D27+D37+D40+D48+D58+D63+D66</f>
        <v>11018002026.870001</v>
      </c>
      <c r="E11" s="15">
        <f t="shared" si="0"/>
        <v>222829028.12999994</v>
      </c>
      <c r="F11" s="15">
        <f t="shared" si="0"/>
        <v>292952477.51000005</v>
      </c>
      <c r="G11" s="15">
        <f>+G12+G18+G27+G37+G40+G48+G58+G63+G66</f>
        <v>584646149.86000001</v>
      </c>
      <c r="H11" s="15">
        <f t="shared" si="0"/>
        <v>304279127.48999995</v>
      </c>
      <c r="I11" s="15">
        <f>+I12+I18+I27+I37+I40+I48+I58+I63+I66</f>
        <v>564642422.56999993</v>
      </c>
      <c r="J11" s="15">
        <f>+J12+J18+J27+J37+J40+J48+J58+J63+J66</f>
        <v>1969349205.5599999</v>
      </c>
      <c r="K11" s="15">
        <f>+K12+K18+K27+K37+K40+K48+K58+K63+K66</f>
        <v>9048652821.3100014</v>
      </c>
    </row>
    <row r="12" spans="3:11" x14ac:dyDescent="0.25">
      <c r="C12" s="2" t="s">
        <v>2</v>
      </c>
      <c r="D12" s="8">
        <f>SUM(D13:D17)</f>
        <v>3278917040.48</v>
      </c>
      <c r="E12" s="8">
        <f>SUM(E13:E17)</f>
        <v>161182891.17999998</v>
      </c>
      <c r="F12" s="8">
        <f t="shared" ref="F12" si="1">SUM(F13:F17)</f>
        <v>162472776.53</v>
      </c>
      <c r="G12" s="8">
        <f>SUM(G13:G17)</f>
        <v>162229347.16</v>
      </c>
      <c r="H12" s="8">
        <f t="shared" ref="H12" si="2">SUM(H13:H17)</f>
        <v>155544728.51999998</v>
      </c>
      <c r="I12" s="8">
        <f>SUM(I13:I17)</f>
        <v>162435557.93999997</v>
      </c>
      <c r="J12" s="8">
        <f t="shared" ref="J12" si="3">SUM(J13:J17)</f>
        <v>803865301.32999992</v>
      </c>
      <c r="K12" s="8">
        <f>SUM(K13:K17)</f>
        <v>2475051739.1500001</v>
      </c>
    </row>
    <row r="13" spans="3:11" ht="15" customHeight="1" x14ac:dyDescent="0.25">
      <c r="C13" s="3" t="s">
        <v>3</v>
      </c>
      <c r="D13" s="12">
        <v>2152114901.1799998</v>
      </c>
      <c r="E13" s="12">
        <v>130036130.47999999</v>
      </c>
      <c r="F13" s="12">
        <v>129518348.96999998</v>
      </c>
      <c r="G13" s="12">
        <v>125771501.53999999</v>
      </c>
      <c r="H13" s="12">
        <v>124379581.57999998</v>
      </c>
      <c r="I13" s="26">
        <v>128771611.8</v>
      </c>
      <c r="J13" s="12">
        <f>SUM(E13:I13)</f>
        <v>638477174.37</v>
      </c>
      <c r="K13" s="12">
        <f>(D13-J13)</f>
        <v>1513637726.8099999</v>
      </c>
    </row>
    <row r="14" spans="3:11" ht="15" customHeight="1" x14ac:dyDescent="0.25">
      <c r="C14" s="3" t="s">
        <v>4</v>
      </c>
      <c r="D14" s="24">
        <v>648634135.72000003</v>
      </c>
      <c r="E14" s="24">
        <v>12213128.01</v>
      </c>
      <c r="F14" s="24">
        <v>10789539.82</v>
      </c>
      <c r="G14" s="24">
        <v>16115400.1</v>
      </c>
      <c r="H14" s="24">
        <v>11506154.939999999</v>
      </c>
      <c r="I14" s="26">
        <v>13811090.93</v>
      </c>
      <c r="J14" s="12">
        <f>SUM(E14:I14)</f>
        <v>64435313.799999997</v>
      </c>
      <c r="K14" s="12">
        <f>(D14-J14)</f>
        <v>584198821.92000008</v>
      </c>
    </row>
    <row r="15" spans="3:11" ht="15" customHeight="1" x14ac:dyDescent="0.25">
      <c r="C15" s="3" t="s">
        <v>35</v>
      </c>
      <c r="D15" s="12">
        <v>22336682.280000001</v>
      </c>
      <c r="E15" s="12">
        <v>0</v>
      </c>
      <c r="F15" s="9">
        <v>3489362</v>
      </c>
      <c r="G15" s="9">
        <v>1692192.15</v>
      </c>
      <c r="H15" s="9">
        <v>770437</v>
      </c>
      <c r="I15" s="26">
        <v>657196.14</v>
      </c>
      <c r="J15" s="12">
        <f>SUM(E15:I15)</f>
        <v>6609187.29</v>
      </c>
      <c r="K15" s="12">
        <f>(D15-J15)</f>
        <v>15727494.990000002</v>
      </c>
    </row>
    <row r="16" spans="3:11" ht="15" customHeight="1" x14ac:dyDescent="0.25">
      <c r="C16" s="3" t="s">
        <v>5</v>
      </c>
      <c r="D16" s="12">
        <v>145148991.81999999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f>SUM(E16:I16)</f>
        <v>0</v>
      </c>
      <c r="K16" s="12">
        <f>(D16-J16)</f>
        <v>145148991.81999999</v>
      </c>
    </row>
    <row r="17" spans="3:31" ht="15" customHeight="1" x14ac:dyDescent="0.25">
      <c r="C17" s="3" t="s">
        <v>6</v>
      </c>
      <c r="D17" s="12">
        <v>310682329.48000002</v>
      </c>
      <c r="E17" s="12">
        <v>18933632.689999998</v>
      </c>
      <c r="F17" s="12">
        <v>18675525.739999998</v>
      </c>
      <c r="G17" s="12">
        <v>18650253.370000001</v>
      </c>
      <c r="H17" s="12">
        <v>18888555</v>
      </c>
      <c r="I17" s="26">
        <v>19195659.07</v>
      </c>
      <c r="J17" s="12">
        <f>SUM(E17:I17)</f>
        <v>94343625.870000005</v>
      </c>
      <c r="K17" s="12">
        <f>(D17-J17)</f>
        <v>216338703.61000001</v>
      </c>
    </row>
    <row r="18" spans="3:31" x14ac:dyDescent="0.25">
      <c r="C18" s="2" t="s">
        <v>7</v>
      </c>
      <c r="D18" s="13">
        <f t="shared" ref="D18:K18" si="4">SUM(D19:D26)</f>
        <v>612613243.2053721</v>
      </c>
      <c r="E18" s="8">
        <f t="shared" si="4"/>
        <v>7211583.0399999991</v>
      </c>
      <c r="F18" s="8">
        <f>SUM(F19:F26)</f>
        <v>35909217.550000004</v>
      </c>
      <c r="G18" s="8">
        <f>SUM(G19:G26)</f>
        <v>22295311.359999999</v>
      </c>
      <c r="H18" s="8">
        <f t="shared" si="4"/>
        <v>23191489.380000003</v>
      </c>
      <c r="I18" s="8">
        <f>SUM(I19:I26)</f>
        <v>21439189.050000001</v>
      </c>
      <c r="J18" s="8">
        <f t="shared" si="4"/>
        <v>110046790.38</v>
      </c>
      <c r="K18" s="8">
        <f t="shared" si="4"/>
        <v>502566452.8253721</v>
      </c>
    </row>
    <row r="19" spans="3:31" x14ac:dyDescent="0.25">
      <c r="C19" s="3" t="s">
        <v>8</v>
      </c>
      <c r="D19" s="12">
        <v>68616793.72328344</v>
      </c>
      <c r="E19" s="12">
        <v>1799899.5799999998</v>
      </c>
      <c r="F19" s="12">
        <v>16592129.439999999</v>
      </c>
      <c r="G19" s="12">
        <v>15910628.68</v>
      </c>
      <c r="H19" s="12">
        <v>13758219.02</v>
      </c>
      <c r="I19" s="26">
        <v>14649762.32</v>
      </c>
      <c r="J19" s="12">
        <f>SUM(E19:I19)</f>
        <v>62710639.039999999</v>
      </c>
      <c r="K19" s="12">
        <f>(D19-J19)</f>
        <v>5906154.6832834408</v>
      </c>
    </row>
    <row r="20" spans="3:31" x14ac:dyDescent="0.25">
      <c r="C20" s="3" t="s">
        <v>9</v>
      </c>
      <c r="D20" s="12">
        <v>92084772.040092692</v>
      </c>
      <c r="E20" s="7">
        <v>750066.32000000007</v>
      </c>
      <c r="F20" s="7">
        <v>8942188.870000001</v>
      </c>
      <c r="G20" s="7">
        <v>370912</v>
      </c>
      <c r="H20" s="7">
        <v>386188.95</v>
      </c>
      <c r="I20" s="26">
        <v>65178.76</v>
      </c>
      <c r="J20" s="12">
        <f>SUM(E20:I20)</f>
        <v>10514534.9</v>
      </c>
      <c r="K20" s="12">
        <f>(D20-J20)</f>
        <v>81570237.140092686</v>
      </c>
    </row>
    <row r="21" spans="3:31" x14ac:dyDescent="0.25">
      <c r="C21" s="3" t="s">
        <v>10</v>
      </c>
      <c r="D21" s="12">
        <v>5475903.544707397</v>
      </c>
      <c r="E21" s="9">
        <v>256320</v>
      </c>
      <c r="F21" s="9">
        <v>186157</v>
      </c>
      <c r="G21" s="12">
        <v>0</v>
      </c>
      <c r="H21" s="12">
        <v>0</v>
      </c>
      <c r="I21" s="12">
        <v>0</v>
      </c>
      <c r="J21" s="12">
        <f>SUM(E21:I21)</f>
        <v>442477</v>
      </c>
      <c r="K21" s="12">
        <f>(D21-J21)</f>
        <v>5033426.544707397</v>
      </c>
    </row>
    <row r="22" spans="3:31" ht="18" customHeight="1" x14ac:dyDescent="0.25">
      <c r="C22" s="3" t="s">
        <v>11</v>
      </c>
      <c r="D22" s="12">
        <v>6136291.7166899573</v>
      </c>
      <c r="E22" s="9">
        <v>60709</v>
      </c>
      <c r="F22" s="9">
        <v>115884</v>
      </c>
      <c r="G22" s="9">
        <v>108764</v>
      </c>
      <c r="H22" s="9">
        <v>146400</v>
      </c>
      <c r="I22" s="27">
        <v>488448.36</v>
      </c>
      <c r="J22" s="12">
        <f>SUM(E22:I22)</f>
        <v>920205.36</v>
      </c>
      <c r="K22" s="12">
        <f>(D22-J22)</f>
        <v>5216086.356689957</v>
      </c>
    </row>
    <row r="23" spans="3:31" x14ac:dyDescent="0.25">
      <c r="C23" s="3" t="s">
        <v>12</v>
      </c>
      <c r="D23" s="12">
        <v>251458474.3428537</v>
      </c>
      <c r="E23" s="9">
        <v>424200.1</v>
      </c>
      <c r="F23" s="9">
        <v>3923753.55</v>
      </c>
      <c r="G23" s="9">
        <v>1492944.15</v>
      </c>
      <c r="H23" s="9">
        <v>3312010</v>
      </c>
      <c r="I23" s="27">
        <v>1275642.57</v>
      </c>
      <c r="J23" s="12">
        <f>SUM(E23:I23)</f>
        <v>10428550.369999999</v>
      </c>
      <c r="K23" s="12">
        <f>(D23-J23)</f>
        <v>241029923.97285369</v>
      </c>
      <c r="N23" s="18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3:31" x14ac:dyDescent="0.25">
      <c r="C24" s="3" t="s">
        <v>13</v>
      </c>
      <c r="D24" s="12">
        <v>18812524.079018593</v>
      </c>
      <c r="E24" s="12">
        <v>451402.72</v>
      </c>
      <c r="F24" s="12">
        <v>198294.45</v>
      </c>
      <c r="G24" s="9">
        <v>487449.97000000003</v>
      </c>
      <c r="H24" s="12">
        <v>215218.85</v>
      </c>
      <c r="I24" s="26">
        <v>231818.46</v>
      </c>
      <c r="J24" s="12">
        <f>SUM(E24:I24)</f>
        <v>1584184.45</v>
      </c>
      <c r="K24" s="12">
        <f>(D24-J24)</f>
        <v>17228339.629018594</v>
      </c>
      <c r="N24" s="18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3:31" x14ac:dyDescent="0.25">
      <c r="C25" s="3" t="s">
        <v>14</v>
      </c>
      <c r="D25" s="12">
        <v>55354830.06398683</v>
      </c>
      <c r="E25" s="7">
        <v>94499.3</v>
      </c>
      <c r="F25" s="7">
        <v>730643.41</v>
      </c>
      <c r="G25" s="12">
        <v>1639515.07</v>
      </c>
      <c r="H25" s="7">
        <v>1728684.4900000002</v>
      </c>
      <c r="I25" s="26">
        <v>1033912.1699999998</v>
      </c>
      <c r="J25" s="12">
        <f>SUM(E25:I25)</f>
        <v>5227254.4400000004</v>
      </c>
      <c r="K25" s="12">
        <f>(D25-J25)</f>
        <v>50127575.623986833</v>
      </c>
    </row>
    <row r="26" spans="3:31" x14ac:dyDescent="0.25">
      <c r="C26" s="3" t="s">
        <v>15</v>
      </c>
      <c r="D26" s="12">
        <v>114673653.69473946</v>
      </c>
      <c r="E26" s="7">
        <v>3374486.02</v>
      </c>
      <c r="F26" s="7">
        <v>5220166.83</v>
      </c>
      <c r="G26" s="7">
        <v>2285097.4900000002</v>
      </c>
      <c r="H26" s="7">
        <v>3644768.07</v>
      </c>
      <c r="I26" s="26">
        <v>3694426.41</v>
      </c>
      <c r="J26" s="12">
        <f>SUM(E26:I26)</f>
        <v>18218944.82</v>
      </c>
      <c r="K26" s="12">
        <f>(D26-J26)</f>
        <v>96454708.874739468</v>
      </c>
    </row>
    <row r="27" spans="3:31" x14ac:dyDescent="0.25">
      <c r="C27" s="2" t="s">
        <v>16</v>
      </c>
      <c r="D27" s="8">
        <f>SUM(D28:D36)</f>
        <v>262281197.37537211</v>
      </c>
      <c r="E27" s="8">
        <f t="shared" ref="E27:H27" si="5">SUM(E28:E36)</f>
        <v>7837840.0899999989</v>
      </c>
      <c r="F27" s="8">
        <f t="shared" si="5"/>
        <v>16598692.700000003</v>
      </c>
      <c r="G27" s="8">
        <f>SUM(G28:G36)</f>
        <v>15924461.610000001</v>
      </c>
      <c r="H27" s="8">
        <f t="shared" si="5"/>
        <v>20518921.260000002</v>
      </c>
      <c r="I27" s="8">
        <f>SUM(I28:I36)</f>
        <v>7343360.7000000002</v>
      </c>
      <c r="J27" s="8">
        <f t="shared" ref="J27:K27" si="6">SUM(J28:J36)</f>
        <v>68223276.359999999</v>
      </c>
      <c r="K27" s="8">
        <f t="shared" si="6"/>
        <v>194057921.0153721</v>
      </c>
    </row>
    <row r="28" spans="3:31" x14ac:dyDescent="0.25">
      <c r="C28" s="3" t="s">
        <v>17</v>
      </c>
      <c r="D28" s="12">
        <v>37998888.962416805</v>
      </c>
      <c r="E28" s="16">
        <v>2028102.19</v>
      </c>
      <c r="F28" s="16">
        <v>571823.05999999994</v>
      </c>
      <c r="G28" s="16">
        <v>2221828.89</v>
      </c>
      <c r="H28" s="16">
        <v>2280562.62</v>
      </c>
      <c r="I28" s="28">
        <v>1054273.5400000003</v>
      </c>
      <c r="J28" s="12">
        <f>SUM(E28:I28)</f>
        <v>8156590.3000000007</v>
      </c>
      <c r="K28" s="12">
        <f>(D28-J28)</f>
        <v>29842298.662416805</v>
      </c>
    </row>
    <row r="29" spans="3:31" x14ac:dyDescent="0.25">
      <c r="C29" s="3" t="s">
        <v>18</v>
      </c>
      <c r="D29" s="12">
        <v>10891894.996615525</v>
      </c>
      <c r="E29" s="9">
        <v>4223.5</v>
      </c>
      <c r="F29" s="9">
        <v>285358.31</v>
      </c>
      <c r="G29" s="9">
        <v>164017.88</v>
      </c>
      <c r="H29" s="9">
        <v>18657.060000000001</v>
      </c>
      <c r="I29" s="27">
        <v>44178.5</v>
      </c>
      <c r="J29" s="12">
        <f>SUM(E29:I29)</f>
        <v>516435.25</v>
      </c>
      <c r="K29" s="12">
        <f>(D29-J29)</f>
        <v>10375459.746615525</v>
      </c>
    </row>
    <row r="30" spans="3:31" x14ac:dyDescent="0.25">
      <c r="C30" s="3" t="s">
        <v>19</v>
      </c>
      <c r="D30" s="12">
        <v>4430154.4588479679</v>
      </c>
      <c r="E30" s="7">
        <v>383938.23</v>
      </c>
      <c r="F30" s="7">
        <v>219920.4</v>
      </c>
      <c r="G30" s="7">
        <v>28048.47</v>
      </c>
      <c r="H30" s="7">
        <v>439737.00999999995</v>
      </c>
      <c r="I30" s="26">
        <v>16046.52</v>
      </c>
      <c r="J30" s="12">
        <f>SUM(E30:I30)</f>
        <v>1087690.6299999999</v>
      </c>
      <c r="K30" s="12">
        <f>(D30-J30)</f>
        <v>3342463.828847968</v>
      </c>
    </row>
    <row r="31" spans="3:31" x14ac:dyDescent="0.25">
      <c r="C31" s="3" t="s">
        <v>20</v>
      </c>
      <c r="D31" s="12">
        <v>5009768.504471954</v>
      </c>
      <c r="E31" s="9">
        <v>13924</v>
      </c>
      <c r="F31" s="9">
        <v>260632.84</v>
      </c>
      <c r="G31" s="9">
        <v>331373.17</v>
      </c>
      <c r="H31" s="9">
        <v>3947.03</v>
      </c>
      <c r="I31" s="12">
        <v>0</v>
      </c>
      <c r="J31" s="12">
        <f>SUM(E31:I31)</f>
        <v>609877.04</v>
      </c>
      <c r="K31" s="12">
        <f>(D31-J31)</f>
        <v>4399891.4644719539</v>
      </c>
    </row>
    <row r="32" spans="3:31" x14ac:dyDescent="0.25">
      <c r="C32" s="3" t="s">
        <v>21</v>
      </c>
      <c r="D32" s="12">
        <v>12202517.059802525</v>
      </c>
      <c r="E32" s="7">
        <v>192776.86</v>
      </c>
      <c r="F32" s="7">
        <v>822756.76</v>
      </c>
      <c r="G32" s="7">
        <v>168935.51</v>
      </c>
      <c r="H32" s="7">
        <v>822756.76</v>
      </c>
      <c r="I32" s="26">
        <v>505878.77</v>
      </c>
      <c r="J32" s="12">
        <f>SUM(E32:I32)</f>
        <v>2513104.66</v>
      </c>
      <c r="K32" s="12">
        <f>(D32-J32)</f>
        <v>9689412.3998025246</v>
      </c>
    </row>
    <row r="33" spans="3:11" x14ac:dyDescent="0.25">
      <c r="C33" s="3" t="s">
        <v>22</v>
      </c>
      <c r="D33" s="12">
        <v>27788545.182204202</v>
      </c>
      <c r="E33" s="7">
        <v>1297603.7099999997</v>
      </c>
      <c r="F33" s="7">
        <v>2847343.95</v>
      </c>
      <c r="G33" s="7">
        <v>993243.04999999993</v>
      </c>
      <c r="H33" s="7">
        <v>2847343.95</v>
      </c>
      <c r="I33" s="26">
        <v>1193958.8800000001</v>
      </c>
      <c r="J33" s="12">
        <f>SUM(E33:I33)</f>
        <v>9179493.540000001</v>
      </c>
      <c r="K33" s="12">
        <f>(D33-J33)</f>
        <v>18609051.642204203</v>
      </c>
    </row>
    <row r="34" spans="3:11" x14ac:dyDescent="0.25">
      <c r="C34" s="3" t="s">
        <v>23</v>
      </c>
      <c r="D34" s="12">
        <v>71013948.570265844</v>
      </c>
      <c r="E34" s="12">
        <v>1643639.4200000002</v>
      </c>
      <c r="F34" s="12">
        <v>7897362.1000000006</v>
      </c>
      <c r="G34" s="12">
        <v>8837536.8500000015</v>
      </c>
      <c r="H34" s="12">
        <v>7897362.1000000006</v>
      </c>
      <c r="I34" s="26">
        <v>2629400.06</v>
      </c>
      <c r="J34" s="12">
        <f>SUM(E34:I34)</f>
        <v>28905300.530000005</v>
      </c>
      <c r="K34" s="12">
        <f>(D34-J34)</f>
        <v>42108648.040265843</v>
      </c>
    </row>
    <row r="35" spans="3:11" x14ac:dyDescent="0.25">
      <c r="C35" s="3" t="s">
        <v>36</v>
      </c>
      <c r="D35" s="12">
        <v>0</v>
      </c>
      <c r="E35" s="7">
        <v>0</v>
      </c>
      <c r="F35" s="12">
        <v>0</v>
      </c>
      <c r="G35" s="12">
        <v>0</v>
      </c>
      <c r="H35" s="12">
        <v>0</v>
      </c>
      <c r="I35" s="12">
        <v>0</v>
      </c>
      <c r="J35" s="12">
        <f>SUM(E35:I35)</f>
        <v>0</v>
      </c>
      <c r="K35" s="12">
        <f>(D35-J35)</f>
        <v>0</v>
      </c>
    </row>
    <row r="36" spans="3:11" x14ac:dyDescent="0.25">
      <c r="C36" s="3" t="s">
        <v>24</v>
      </c>
      <c r="D36" s="12">
        <v>92945479.640747279</v>
      </c>
      <c r="E36" s="9">
        <v>2273632.1799999997</v>
      </c>
      <c r="F36" s="9">
        <v>3693495.2800000003</v>
      </c>
      <c r="G36" s="7">
        <v>3179477.7900000005</v>
      </c>
      <c r="H36" s="9">
        <v>6208554.7300000004</v>
      </c>
      <c r="I36" s="27">
        <v>1899624.4299999997</v>
      </c>
      <c r="J36" s="12">
        <f>SUM(E36:I36)</f>
        <v>17254784.41</v>
      </c>
      <c r="K36" s="12">
        <f>(D36-J36)</f>
        <v>75690695.230747283</v>
      </c>
    </row>
    <row r="37" spans="3:11" x14ac:dyDescent="0.25">
      <c r="C37" s="2" t="s">
        <v>25</v>
      </c>
      <c r="D37" s="10">
        <f t="shared" ref="D37:K37" si="7">SUM(D38:D39)</f>
        <v>536115421.14818728</v>
      </c>
      <c r="E37" s="10">
        <f t="shared" si="7"/>
        <v>930997.89</v>
      </c>
      <c r="F37" s="10">
        <f>SUM(F38:F39)</f>
        <v>3526069.06</v>
      </c>
      <c r="G37" s="10">
        <f t="shared" si="7"/>
        <v>275462998.69999999</v>
      </c>
      <c r="H37" s="10">
        <f t="shared" si="7"/>
        <v>2096096.07</v>
      </c>
      <c r="I37" s="10">
        <f t="shared" si="7"/>
        <v>307842397.71999997</v>
      </c>
      <c r="J37" s="10">
        <f t="shared" si="7"/>
        <v>589858559.44000006</v>
      </c>
      <c r="K37" s="10">
        <f t="shared" si="7"/>
        <v>-53743138.291812748</v>
      </c>
    </row>
    <row r="38" spans="3:11" x14ac:dyDescent="0.25">
      <c r="C38" s="3" t="s">
        <v>26</v>
      </c>
      <c r="D38" s="12">
        <v>113044506.2910445</v>
      </c>
      <c r="E38" s="16">
        <v>930997.89</v>
      </c>
      <c r="F38" s="16">
        <v>892382.06</v>
      </c>
      <c r="G38" s="16">
        <v>2761252.7</v>
      </c>
      <c r="H38" s="16">
        <v>2096096.07</v>
      </c>
      <c r="I38" s="16">
        <v>2242839.5299999998</v>
      </c>
      <c r="J38" s="12">
        <f>SUM(E38:I38)</f>
        <v>8923568.25</v>
      </c>
      <c r="K38" s="12">
        <f>(D38-J38)</f>
        <v>104120938.0410445</v>
      </c>
    </row>
    <row r="39" spans="3:11" x14ac:dyDescent="0.25">
      <c r="C39" s="3" t="s">
        <v>37</v>
      </c>
      <c r="D39" s="12">
        <v>423070914.85714281</v>
      </c>
      <c r="E39" s="12">
        <v>0</v>
      </c>
      <c r="F39" s="12">
        <v>2633687</v>
      </c>
      <c r="G39" s="12">
        <v>272701746</v>
      </c>
      <c r="H39" s="12">
        <v>0</v>
      </c>
      <c r="I39" s="12">
        <v>305599558.19</v>
      </c>
      <c r="J39" s="12">
        <f>SUM(E39:I39)</f>
        <v>580934991.19000006</v>
      </c>
      <c r="K39" s="12">
        <f>(D39-J39)</f>
        <v>-157864076.33285725</v>
      </c>
    </row>
    <row r="40" spans="3:11" x14ac:dyDescent="0.25">
      <c r="C40" s="2" t="s">
        <v>38</v>
      </c>
      <c r="D40" s="10">
        <f t="shared" ref="D40:I40" si="8">SUM(D41:D47)</f>
        <v>0</v>
      </c>
      <c r="E40" s="10">
        <f t="shared" si="8"/>
        <v>0</v>
      </c>
      <c r="F40" s="10">
        <f>SUM(F41:F47)</f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8">
        <f>SUM(D40:I40)</f>
        <v>0</v>
      </c>
      <c r="K40" s="10">
        <f t="shared" ref="K40" si="9">SUM(K41:K47)</f>
        <v>0</v>
      </c>
    </row>
    <row r="41" spans="3:11" x14ac:dyDescent="0.25">
      <c r="C41" s="3" t="s">
        <v>39</v>
      </c>
      <c r="D41" s="12">
        <f>SUM(E41:I41)</f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f>SUM(D41:I41)</f>
        <v>0</v>
      </c>
      <c r="K41" s="12">
        <f>(D41-J41)</f>
        <v>0</v>
      </c>
    </row>
    <row r="42" spans="3:11" x14ac:dyDescent="0.25">
      <c r="C42" s="3" t="s">
        <v>40</v>
      </c>
      <c r="D42" s="12">
        <f>SUM(E42:I42)</f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f>SUM(D42:I42)</f>
        <v>0</v>
      </c>
      <c r="K42" s="12">
        <f>(D42-J42)</f>
        <v>0</v>
      </c>
    </row>
    <row r="43" spans="3:11" x14ac:dyDescent="0.25">
      <c r="C43" s="3" t="s">
        <v>41</v>
      </c>
      <c r="D43" s="12">
        <f>SUM(E43:I43)</f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f>SUM(D43:I43)</f>
        <v>0</v>
      </c>
      <c r="K43" s="12">
        <f>(D43-J43)</f>
        <v>0</v>
      </c>
    </row>
    <row r="44" spans="3:11" x14ac:dyDescent="0.25">
      <c r="C44" s="3" t="s">
        <v>42</v>
      </c>
      <c r="D44" s="12">
        <f>SUM(E44:I44)</f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f>SUM(D44:I44)</f>
        <v>0</v>
      </c>
      <c r="K44" s="12">
        <f>(D44-J44)</f>
        <v>0</v>
      </c>
    </row>
    <row r="45" spans="3:11" x14ac:dyDescent="0.25">
      <c r="C45" s="3" t="s">
        <v>43</v>
      </c>
      <c r="D45" s="12">
        <f>SUM(E45:I45)</f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f>SUM(D45:I45)</f>
        <v>0</v>
      </c>
      <c r="K45" s="12">
        <f>(D45-J45)</f>
        <v>0</v>
      </c>
    </row>
    <row r="46" spans="3:11" x14ac:dyDescent="0.25">
      <c r="C46" s="3" t="s">
        <v>44</v>
      </c>
      <c r="D46" s="12">
        <f>SUM(E46:I46)</f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f>SUM(D46:I46)</f>
        <v>0</v>
      </c>
      <c r="K46" s="12">
        <f>(D46-J46)</f>
        <v>0</v>
      </c>
    </row>
    <row r="47" spans="3:11" x14ac:dyDescent="0.25">
      <c r="C47" s="3" t="s">
        <v>45</v>
      </c>
      <c r="D47" s="12">
        <f>SUM(E47:I47)</f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f>SUM(D47:I47)</f>
        <v>0</v>
      </c>
      <c r="K47" s="12">
        <f>(D47-J47)</f>
        <v>0</v>
      </c>
    </row>
    <row r="48" spans="3:11" x14ac:dyDescent="0.25">
      <c r="C48" s="2" t="s">
        <v>27</v>
      </c>
      <c r="D48" s="8">
        <f>SUM(D49:D57)</f>
        <v>201451286.64106986</v>
      </c>
      <c r="E48" s="8">
        <f t="shared" ref="E48" si="10">SUM(E49:E57)</f>
        <v>7403821.5099999998</v>
      </c>
      <c r="F48" s="8">
        <f>SUM(F49:F57)</f>
        <v>3806921.4699999997</v>
      </c>
      <c r="G48" s="8">
        <f t="shared" ref="G48" si="11">SUM(G49:G57)</f>
        <v>4313.49</v>
      </c>
      <c r="H48" s="8">
        <f t="shared" ref="H48:I48" si="12">SUM(H49:H57)</f>
        <v>4109099.72</v>
      </c>
      <c r="I48" s="8">
        <f t="shared" si="12"/>
        <v>3485938.94</v>
      </c>
      <c r="J48" s="8">
        <f t="shared" ref="J48:K48" si="13">SUM(J49:J57)</f>
        <v>18810095.130000003</v>
      </c>
      <c r="K48" s="8">
        <f t="shared" si="13"/>
        <v>182641191.51106986</v>
      </c>
    </row>
    <row r="49" spans="3:11" x14ac:dyDescent="0.25">
      <c r="C49" s="3" t="s">
        <v>28</v>
      </c>
      <c r="D49" s="12">
        <v>15612377.208324177</v>
      </c>
      <c r="E49" s="9">
        <v>100772</v>
      </c>
      <c r="F49" s="9">
        <v>142001.29999999999</v>
      </c>
      <c r="G49" s="9">
        <v>4313.49</v>
      </c>
      <c r="H49" s="9">
        <v>972804.90999999992</v>
      </c>
      <c r="I49" s="9">
        <v>1214359.43</v>
      </c>
      <c r="J49" s="12">
        <f>SUM(E49:I49)</f>
        <v>2434251.13</v>
      </c>
      <c r="K49" s="12">
        <f>(D49-J49)</f>
        <v>13178126.078324176</v>
      </c>
    </row>
    <row r="50" spans="3:11" x14ac:dyDescent="0.25">
      <c r="C50" s="3" t="s">
        <v>29</v>
      </c>
      <c r="D50" s="12">
        <v>1734942.7799130986</v>
      </c>
      <c r="E50" s="12">
        <v>54870</v>
      </c>
      <c r="F50" s="12">
        <v>0</v>
      </c>
      <c r="G50" s="12">
        <v>0</v>
      </c>
      <c r="H50" s="12">
        <v>2203159.12</v>
      </c>
      <c r="I50" s="12">
        <v>153205.39000000001</v>
      </c>
      <c r="J50" s="12">
        <f>SUM(E50:I50)</f>
        <v>2411234.5100000002</v>
      </c>
      <c r="K50" s="12">
        <f>(D50-J50)</f>
        <v>-676291.73008690169</v>
      </c>
    </row>
    <row r="51" spans="3:11" x14ac:dyDescent="0.25">
      <c r="C51" s="3" t="s">
        <v>30</v>
      </c>
      <c r="D51" s="12">
        <v>128334.78358005012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f>SUM(E51:I51)</f>
        <v>0</v>
      </c>
      <c r="K51" s="12">
        <f>(D51-J51)</f>
        <v>128334.78358005012</v>
      </c>
    </row>
    <row r="52" spans="3:11" x14ac:dyDescent="0.25">
      <c r="C52" s="3" t="s">
        <v>31</v>
      </c>
      <c r="D52" s="12">
        <v>89852601.860292539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f>SUM(E52:I52)</f>
        <v>0</v>
      </c>
      <c r="K52" s="12">
        <f>(D52-J52)</f>
        <v>89852601.860292539</v>
      </c>
    </row>
    <row r="53" spans="3:11" x14ac:dyDescent="0.25">
      <c r="C53" s="3" t="s">
        <v>32</v>
      </c>
      <c r="D53" s="12">
        <v>32701018.347419366</v>
      </c>
      <c r="E53" s="12">
        <v>249806</v>
      </c>
      <c r="F53" s="12">
        <v>3664920.17</v>
      </c>
      <c r="G53" s="12">
        <v>0</v>
      </c>
      <c r="H53" s="12">
        <v>933135.69</v>
      </c>
      <c r="I53" s="12">
        <v>2118374.12</v>
      </c>
      <c r="J53" s="12">
        <f>SUM(E53:I53)</f>
        <v>6966235.9799999995</v>
      </c>
      <c r="K53" s="12">
        <f>(D53-J53)</f>
        <v>25734782.367419366</v>
      </c>
    </row>
    <row r="54" spans="3:11" x14ac:dyDescent="0.25">
      <c r="C54" s="3" t="s">
        <v>46</v>
      </c>
      <c r="D54" s="12"/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f>SUM(E54:I54)</f>
        <v>0</v>
      </c>
      <c r="K54" s="12">
        <f>(D54-J54)</f>
        <v>0</v>
      </c>
    </row>
    <row r="55" spans="3:11" x14ac:dyDescent="0.25">
      <c r="C55" s="3" t="s">
        <v>47</v>
      </c>
      <c r="D55" s="12">
        <v>18025000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f>SUM(E55:I55)</f>
        <v>0</v>
      </c>
      <c r="K55" s="12">
        <f>(D55-J55)</f>
        <v>18025000</v>
      </c>
    </row>
    <row r="56" spans="3:11" x14ac:dyDescent="0.25">
      <c r="C56" s="3" t="s">
        <v>33</v>
      </c>
      <c r="D56" s="12">
        <v>41696344.774540648</v>
      </c>
      <c r="E56" s="12">
        <v>6998373.5099999998</v>
      </c>
      <c r="F56" s="12">
        <v>0</v>
      </c>
      <c r="G56" s="12">
        <v>0</v>
      </c>
      <c r="H56" s="12">
        <v>0</v>
      </c>
      <c r="I56" s="12">
        <v>0</v>
      </c>
      <c r="J56" s="12">
        <f>SUM(E56:I56)</f>
        <v>6998373.5099999998</v>
      </c>
      <c r="K56" s="12">
        <f>(D56-J56)</f>
        <v>34697971.26454065</v>
      </c>
    </row>
    <row r="57" spans="3:11" x14ac:dyDescent="0.25">
      <c r="C57" s="3" t="s">
        <v>48</v>
      </c>
      <c r="D57" s="12">
        <v>1700666.8869999999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f>SUM(E57:I57)</f>
        <v>0</v>
      </c>
      <c r="K57" s="12">
        <f>(D57-J57)</f>
        <v>1700666.8869999999</v>
      </c>
    </row>
    <row r="58" spans="3:11" x14ac:dyDescent="0.25">
      <c r="C58" s="2" t="s">
        <v>49</v>
      </c>
      <c r="D58" s="8">
        <f>SUM(D59:D62)</f>
        <v>6126623838.0199995</v>
      </c>
      <c r="E58" s="8">
        <f t="shared" ref="E58:I58" si="14">SUM(E59:E62)</f>
        <v>38261894.420000002</v>
      </c>
      <c r="F58" s="8">
        <f>SUM(F59:F60)</f>
        <v>70638800.200000003</v>
      </c>
      <c r="G58" s="8">
        <f t="shared" si="14"/>
        <v>108729717.53999998</v>
      </c>
      <c r="H58" s="8">
        <f t="shared" si="14"/>
        <v>98818792.539999992</v>
      </c>
      <c r="I58" s="8">
        <f t="shared" si="14"/>
        <v>62095978.220000006</v>
      </c>
      <c r="J58" s="8">
        <f t="shared" ref="J58:K58" si="15">SUM(J59:J62)</f>
        <v>378545182.91999996</v>
      </c>
      <c r="K58" s="8">
        <f t="shared" si="15"/>
        <v>5748078655.0999994</v>
      </c>
    </row>
    <row r="59" spans="3:11" x14ac:dyDescent="0.25">
      <c r="C59" s="3" t="s">
        <v>50</v>
      </c>
      <c r="D59" s="12">
        <v>1529449733.24</v>
      </c>
      <c r="E59" s="12">
        <v>0</v>
      </c>
      <c r="F59" s="12">
        <v>27298227.139999997</v>
      </c>
      <c r="G59" s="12">
        <v>3349484.35</v>
      </c>
      <c r="H59" s="12">
        <v>6452875.25</v>
      </c>
      <c r="I59" s="12">
        <v>7060730.6699999999</v>
      </c>
      <c r="J59" s="12">
        <f>SUM(E59:I59)</f>
        <v>44161317.409999996</v>
      </c>
      <c r="K59" s="12">
        <f>(D59-J59)</f>
        <v>1485288415.8299999</v>
      </c>
    </row>
    <row r="60" spans="3:11" x14ac:dyDescent="0.25">
      <c r="C60" s="3" t="s">
        <v>51</v>
      </c>
      <c r="D60" s="12">
        <v>4597174104.7799997</v>
      </c>
      <c r="E60" s="12">
        <v>38261894.420000002</v>
      </c>
      <c r="F60" s="12">
        <v>43340573.060000002</v>
      </c>
      <c r="G60" s="12">
        <v>105380233.18999998</v>
      </c>
      <c r="H60" s="12">
        <v>92365917.289999992</v>
      </c>
      <c r="I60" s="12">
        <v>55035247.550000004</v>
      </c>
      <c r="J60" s="12">
        <f>SUM(E60:I60)</f>
        <v>334383865.50999999</v>
      </c>
      <c r="K60" s="12">
        <f>(D60-J60)</f>
        <v>4262790239.2699995</v>
      </c>
    </row>
    <row r="61" spans="3:11" x14ac:dyDescent="0.25">
      <c r="C61" s="3" t="s">
        <v>52</v>
      </c>
      <c r="D61" s="12">
        <f>SUM(E61:I61)</f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f>SUM(E61:I61)</f>
        <v>0</v>
      </c>
      <c r="K61" s="12">
        <f>(J61-D61)</f>
        <v>0</v>
      </c>
    </row>
    <row r="62" spans="3:11" x14ac:dyDescent="0.25">
      <c r="C62" s="3" t="s">
        <v>53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f>SUM(E62:I62)</f>
        <v>0</v>
      </c>
      <c r="K62" s="12">
        <f>(J62-D62)</f>
        <v>0</v>
      </c>
    </row>
    <row r="63" spans="3:11" x14ac:dyDescent="0.25">
      <c r="C63" s="2" t="s">
        <v>54</v>
      </c>
      <c r="D63" s="8">
        <f t="shared" ref="D63" si="16">SUM(D64:D65)</f>
        <v>0</v>
      </c>
      <c r="E63" s="8">
        <f t="shared" ref="E63:F63" si="17">SUM(E64:E66)</f>
        <v>0</v>
      </c>
      <c r="F63" s="8">
        <f t="shared" si="17"/>
        <v>0</v>
      </c>
      <c r="G63" s="8">
        <f>SUM(G64:G66)</f>
        <v>0</v>
      </c>
      <c r="H63" s="8">
        <f t="shared" ref="H63:I63" si="18">SUM(H64:H66)</f>
        <v>0</v>
      </c>
      <c r="I63" s="8">
        <f t="shared" si="18"/>
        <v>0</v>
      </c>
      <c r="J63" s="8">
        <f t="shared" ref="J63:K63" si="19">SUM(J64:J65)</f>
        <v>0</v>
      </c>
      <c r="K63" s="8">
        <f t="shared" si="19"/>
        <v>0</v>
      </c>
    </row>
    <row r="64" spans="3:11" x14ac:dyDescent="0.25">
      <c r="C64" s="3" t="s">
        <v>55</v>
      </c>
      <c r="D64" s="12">
        <f>SUM(E64:I64)</f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>SUM(E64:I64)</f>
        <v>0</v>
      </c>
      <c r="K64" s="12">
        <f>(D64-J64)</f>
        <v>0</v>
      </c>
    </row>
    <row r="65" spans="3:11" x14ac:dyDescent="0.25">
      <c r="C65" s="3" t="s">
        <v>56</v>
      </c>
      <c r="D65" s="12">
        <f>SUM(E65:I65)</f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f>SUM(E65:I65)</f>
        <v>0</v>
      </c>
      <c r="K65" s="12">
        <f>SUM(F65:J65)</f>
        <v>0</v>
      </c>
    </row>
    <row r="66" spans="3:11" x14ac:dyDescent="0.25">
      <c r="C66" s="2" t="s">
        <v>57</v>
      </c>
      <c r="D66" s="8">
        <f>SUM(D67:D69)</f>
        <v>0</v>
      </c>
      <c r="E66" s="8">
        <f t="shared" ref="E66:I66" si="20">SUM(E67:E69)</f>
        <v>0</v>
      </c>
      <c r="F66" s="8">
        <f t="shared" si="20"/>
        <v>0</v>
      </c>
      <c r="G66" s="8">
        <f t="shared" si="20"/>
        <v>0</v>
      </c>
      <c r="H66" s="8">
        <f t="shared" si="20"/>
        <v>0</v>
      </c>
      <c r="I66" s="8">
        <f t="shared" si="20"/>
        <v>0</v>
      </c>
      <c r="J66" s="8">
        <f t="shared" ref="J66:K66" si="21">SUM(J67:J69)</f>
        <v>0</v>
      </c>
      <c r="K66" s="8">
        <f t="shared" si="21"/>
        <v>0</v>
      </c>
    </row>
    <row r="67" spans="3:11" x14ac:dyDescent="0.25">
      <c r="C67" s="3" t="s">
        <v>58</v>
      </c>
      <c r="D67" s="12">
        <f>SUM(E67:I67)</f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f>SUM(E67:I67)</f>
        <v>0</v>
      </c>
      <c r="K67" s="12">
        <f>SUM(F67:J67)</f>
        <v>0</v>
      </c>
    </row>
    <row r="68" spans="3:11" x14ac:dyDescent="0.25">
      <c r="C68" s="3" t="s">
        <v>59</v>
      </c>
      <c r="D68" s="12">
        <f>SUM(E68:I68)</f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f>SUM(E68:I68)</f>
        <v>0</v>
      </c>
      <c r="K68" s="12">
        <f>SUM(F68:J68)</f>
        <v>0</v>
      </c>
    </row>
    <row r="69" spans="3:11" x14ac:dyDescent="0.25">
      <c r="C69" s="3" t="s">
        <v>60</v>
      </c>
      <c r="D69" s="12">
        <f>SUM(E69:I69)</f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f>SUM(E69:I69)</f>
        <v>0</v>
      </c>
      <c r="K69" s="12">
        <f>SUM(F69:J69)</f>
        <v>0</v>
      </c>
    </row>
    <row r="70" spans="3:11" x14ac:dyDescent="0.25">
      <c r="C70" s="4" t="s">
        <v>34</v>
      </c>
      <c r="D70" s="11">
        <f t="shared" ref="D70:J70" si="22">+D12+D18+D27+D37+D40+D48+D58+D63+D66</f>
        <v>11018002026.870001</v>
      </c>
      <c r="E70" s="11">
        <f t="shared" si="22"/>
        <v>222829028.12999994</v>
      </c>
      <c r="F70" s="11">
        <f>+F12+F18+F27+F37+F40+F48+F58+F63+F66</f>
        <v>292952477.51000005</v>
      </c>
      <c r="G70" s="11">
        <f t="shared" si="22"/>
        <v>584646149.86000001</v>
      </c>
      <c r="H70" s="11">
        <f t="shared" si="22"/>
        <v>304279127.48999995</v>
      </c>
      <c r="I70" s="11">
        <f t="shared" si="22"/>
        <v>564642422.56999993</v>
      </c>
      <c r="J70" s="11">
        <f t="shared" si="22"/>
        <v>1969349205.5599999</v>
      </c>
      <c r="K70" s="11">
        <f>+K12+K18+K27+K37+K40+K48+K58+K63+K66</f>
        <v>9048652821.3100014</v>
      </c>
    </row>
    <row r="71" spans="3:11" x14ac:dyDescent="0.25">
      <c r="C71" s="1" t="s">
        <v>61</v>
      </c>
      <c r="D71" s="14"/>
      <c r="E71" s="14"/>
      <c r="F71" s="14"/>
      <c r="G71" s="14"/>
      <c r="H71" s="14"/>
      <c r="I71" s="14"/>
      <c r="J71" s="14"/>
      <c r="K71" s="14"/>
    </row>
    <row r="72" spans="3:11" x14ac:dyDescent="0.25">
      <c r="C72" s="2" t="s">
        <v>62</v>
      </c>
      <c r="D72" s="13">
        <f t="shared" ref="D72:I72" si="23">SUM(D73:D74)</f>
        <v>0</v>
      </c>
      <c r="E72" s="13">
        <f t="shared" si="23"/>
        <v>0</v>
      </c>
      <c r="F72" s="13">
        <f t="shared" si="23"/>
        <v>0</v>
      </c>
      <c r="G72" s="13">
        <f t="shared" si="23"/>
        <v>0</v>
      </c>
      <c r="H72" s="13">
        <f t="shared" si="23"/>
        <v>0</v>
      </c>
      <c r="I72" s="13">
        <f t="shared" si="23"/>
        <v>0</v>
      </c>
    </row>
    <row r="73" spans="3:11" x14ac:dyDescent="0.25">
      <c r="C73" s="3" t="s">
        <v>63</v>
      </c>
      <c r="D73" s="7">
        <f>SUM(E73:I73)</f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12">
        <f>SUM(E73:I73)</f>
        <v>0</v>
      </c>
      <c r="K73" s="12">
        <f>SUM(F73:J73)</f>
        <v>0</v>
      </c>
    </row>
    <row r="74" spans="3:11" x14ac:dyDescent="0.25">
      <c r="C74" s="3" t="s">
        <v>64</v>
      </c>
      <c r="D74" s="7">
        <f>SUM(E74:I74)</f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12">
        <f>SUM(E74:I74)</f>
        <v>0</v>
      </c>
      <c r="K74" s="12">
        <f>SUM(F74:J74)</f>
        <v>0</v>
      </c>
    </row>
    <row r="75" spans="3:11" x14ac:dyDescent="0.25">
      <c r="C75" s="2" t="s">
        <v>65</v>
      </c>
      <c r="D75" s="13">
        <f t="shared" ref="D75:I75" si="24">SUM(D76:D77)</f>
        <v>0</v>
      </c>
      <c r="E75" s="13">
        <f t="shared" si="24"/>
        <v>0</v>
      </c>
      <c r="F75" s="13">
        <f t="shared" si="24"/>
        <v>0</v>
      </c>
      <c r="G75" s="13">
        <f t="shared" si="24"/>
        <v>0</v>
      </c>
      <c r="H75" s="13">
        <f t="shared" si="24"/>
        <v>0</v>
      </c>
      <c r="I75" s="13">
        <f t="shared" si="24"/>
        <v>0</v>
      </c>
    </row>
    <row r="76" spans="3:11" x14ac:dyDescent="0.25">
      <c r="C76" s="3" t="s">
        <v>66</v>
      </c>
      <c r="D76" s="7">
        <f>SUM(E76:I76)</f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12">
        <f>SUM(E76:I76)</f>
        <v>0</v>
      </c>
      <c r="K76" s="12">
        <f>SUM(F76:J76)</f>
        <v>0</v>
      </c>
    </row>
    <row r="77" spans="3:11" x14ac:dyDescent="0.25">
      <c r="C77" s="3" t="s">
        <v>67</v>
      </c>
      <c r="D77" s="7">
        <f>SUM(E77:I77)</f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12">
        <f>SUM(E77:I77)</f>
        <v>0</v>
      </c>
      <c r="K77" s="12">
        <f>SUM(F77:J77)</f>
        <v>0</v>
      </c>
    </row>
    <row r="78" spans="3:11" x14ac:dyDescent="0.25">
      <c r="C78" s="2" t="s">
        <v>68</v>
      </c>
      <c r="D78" s="13">
        <f>SUM(D79:D79)</f>
        <v>0</v>
      </c>
      <c r="E78" s="13">
        <f t="shared" ref="E78:I78" si="25">SUM(E79:E79)</f>
        <v>0</v>
      </c>
      <c r="F78" s="13">
        <f t="shared" si="25"/>
        <v>0</v>
      </c>
      <c r="G78" s="13">
        <f t="shared" si="25"/>
        <v>0</v>
      </c>
      <c r="H78" s="13">
        <f t="shared" si="25"/>
        <v>0</v>
      </c>
      <c r="I78" s="13">
        <f t="shared" si="25"/>
        <v>0</v>
      </c>
    </row>
    <row r="79" spans="3:11" x14ac:dyDescent="0.25">
      <c r="C79" s="3" t="s">
        <v>69</v>
      </c>
      <c r="D79" s="7">
        <f>SUM(E79:I79)</f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12">
        <f>SUM(E79:I79)</f>
        <v>0</v>
      </c>
      <c r="K79" s="12">
        <f>SUM(F79:J79)</f>
        <v>0</v>
      </c>
    </row>
    <row r="80" spans="3:11" x14ac:dyDescent="0.25">
      <c r="C80" s="4" t="s">
        <v>70</v>
      </c>
      <c r="D80" s="11">
        <f t="shared" ref="D80:E80" si="26">+D72+D75+D78</f>
        <v>0</v>
      </c>
      <c r="E80" s="11">
        <f t="shared" si="26"/>
        <v>0</v>
      </c>
      <c r="F80" s="11">
        <f t="shared" ref="F80:G80" si="27">+F72+F75+F78</f>
        <v>0</v>
      </c>
      <c r="G80" s="11">
        <f t="shared" si="27"/>
        <v>0</v>
      </c>
      <c r="H80" s="11">
        <f t="shared" ref="H80:I80" si="28">+H72+H75+H78</f>
        <v>0</v>
      </c>
      <c r="I80" s="11">
        <f t="shared" si="28"/>
        <v>0</v>
      </c>
      <c r="J80" s="11">
        <f t="shared" ref="J80:K80" si="29">+J72+J75+J78</f>
        <v>0</v>
      </c>
      <c r="K80" s="11">
        <f t="shared" si="29"/>
        <v>0</v>
      </c>
    </row>
    <row r="81" spans="3:11" x14ac:dyDescent="0.25">
      <c r="D81" s="7"/>
      <c r="E81" s="7"/>
      <c r="F81" s="7"/>
      <c r="G81" s="7"/>
      <c r="H81" s="7"/>
      <c r="I81" s="7"/>
      <c r="J81" s="7"/>
      <c r="K81" s="7"/>
    </row>
    <row r="82" spans="3:11" ht="16.5" thickBot="1" x14ac:dyDescent="0.3">
      <c r="C82" s="20" t="s">
        <v>71</v>
      </c>
      <c r="D82" s="21">
        <f t="shared" ref="D82:J82" si="30">+D70+D80</f>
        <v>11018002026.870001</v>
      </c>
      <c r="E82" s="21">
        <f>+E70+E80</f>
        <v>222829028.12999994</v>
      </c>
      <c r="F82" s="21">
        <f>+F70+F80</f>
        <v>292952477.51000005</v>
      </c>
      <c r="G82" s="21">
        <f t="shared" si="30"/>
        <v>584646149.86000001</v>
      </c>
      <c r="H82" s="21">
        <f t="shared" si="30"/>
        <v>304279127.48999995</v>
      </c>
      <c r="I82" s="21">
        <f t="shared" si="30"/>
        <v>564642422.56999993</v>
      </c>
      <c r="J82" s="21">
        <f t="shared" si="30"/>
        <v>1969349205.5599999</v>
      </c>
      <c r="K82" s="21">
        <f>+K70+K80</f>
        <v>9048652821.3100014</v>
      </c>
    </row>
    <row r="83" spans="3:11" ht="15.75" thickTop="1" x14ac:dyDescent="0.25"/>
    <row r="87" spans="3:11" x14ac:dyDescent="0.25">
      <c r="C87" s="33" t="s">
        <v>79</v>
      </c>
      <c r="D87" s="33"/>
    </row>
    <row r="88" spans="3:11" x14ac:dyDescent="0.25">
      <c r="C88" s="29" t="s">
        <v>80</v>
      </c>
      <c r="D88" s="29"/>
    </row>
  </sheetData>
  <dataConsolidate/>
  <mergeCells count="6">
    <mergeCell ref="C88:D88"/>
    <mergeCell ref="C1:I1"/>
    <mergeCell ref="C6:K6"/>
    <mergeCell ref="C8:K8"/>
    <mergeCell ref="C7:K7"/>
    <mergeCell ref="C87:D87"/>
  </mergeCells>
  <printOptions horizontalCentered="1"/>
  <pageMargins left="0.23622047244094491" right="0.23622047244094491" top="0.74803149606299213" bottom="0.74803149606299213" header="0.19685039370078741" footer="0.19685039370078741"/>
  <pageSetup scale="36" fitToHeight="0" orientation="portrait" r:id="rId1"/>
  <rowBreaks count="1" manualBreakCount="1">
    <brk id="47" min="2" max="17" man="1"/>
  </rowBreaks>
  <ignoredErrors>
    <ignoredError sqref="D37 D48 D63 D75 D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Jesús Santana Santana</cp:lastModifiedBy>
  <cp:lastPrinted>2022-06-06T14:59:43Z</cp:lastPrinted>
  <dcterms:created xsi:type="dcterms:W3CDTF">2018-04-17T18:57:16Z</dcterms:created>
  <dcterms:modified xsi:type="dcterms:W3CDTF">2022-06-06T15:00:53Z</dcterms:modified>
</cp:coreProperties>
</file>