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B DIRECCION FCIERA\PORTAL DE TRANSPARENCIA\2022\MAYO 2022\"/>
    </mc:Choice>
  </mc:AlternateContent>
  <xr:revisionPtr revIDLastSave="0" documentId="13_ncr:1_{C38B1C4C-EC00-4EC8-9E0A-1D41C414AF1C}" xr6:coauthVersionLast="47" xr6:coauthVersionMax="47" xr10:uidLastSave="{00000000-0000-0000-0000-000000000000}"/>
  <bookViews>
    <workbookView xWindow="-120" yWindow="-120" windowWidth="20730" windowHeight="11160" firstSheet="1" activeTab="1" xr2:uid="{A79B3390-09F5-4F7A-AFAA-BF39B835B926}"/>
  </bookViews>
  <sheets>
    <sheet name="BALANZA MAYO 2022" sheetId="6" r:id="rId1"/>
    <sheet name="ESTADO DE SITUACION MAYO 2022" sheetId="2" r:id="rId2"/>
    <sheet name="ESTADO DE RENDIMIENTO MAYO 202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3" l="1"/>
  <c r="D30" i="3"/>
  <c r="D29" i="3"/>
  <c r="D25" i="3"/>
  <c r="D26" i="3"/>
  <c r="D28" i="3"/>
  <c r="D521" i="6"/>
  <c r="E441" i="6"/>
  <c r="E369" i="6"/>
  <c r="E434" i="6"/>
  <c r="E428" i="6"/>
  <c r="E403" i="6"/>
  <c r="D21" i="3"/>
  <c r="D16" i="3"/>
  <c r="D15" i="3"/>
  <c r="E41" i="2"/>
  <c r="E40" i="2"/>
  <c r="E39" i="2"/>
  <c r="E37" i="2"/>
  <c r="E29" i="2"/>
  <c r="E28" i="2"/>
  <c r="E27" i="2"/>
  <c r="E20" i="2"/>
  <c r="E16" i="2"/>
  <c r="E15" i="2"/>
  <c r="E14" i="2"/>
  <c r="E13" i="2"/>
  <c r="E11" i="2"/>
  <c r="E42" i="6"/>
  <c r="E16" i="6"/>
  <c r="E33" i="6"/>
  <c r="E39" i="6"/>
  <c r="E12" i="2"/>
  <c r="A6" i="3"/>
  <c r="D31" i="3" l="1"/>
  <c r="E17" i="2"/>
  <c r="E30" i="2"/>
  <c r="E34" i="2" s="1"/>
  <c r="D18" i="3" l="1"/>
  <c r="D32" i="3" l="1"/>
  <c r="E22" i="2"/>
  <c r="E24" i="2" s="1"/>
  <c r="E42" i="2" l="1"/>
  <c r="E44" i="2" s="1"/>
  <c r="E46" i="2" s="1"/>
</calcChain>
</file>

<file path=xl/sharedStrings.xml><?xml version="1.0" encoding="utf-8"?>
<sst xmlns="http://schemas.openxmlformats.org/spreadsheetml/2006/main" count="603" uniqueCount="494">
  <si>
    <t>CAJA CHICA 1</t>
  </si>
  <si>
    <t>CUENTA DE OPERACIONES 100-01-240-0126-4</t>
  </si>
  <si>
    <t>CHEQUES 100-01-240-0126-47-4</t>
  </si>
  <si>
    <t>CUENTA DE  NOMINAS  100-01-240-012648-2</t>
  </si>
  <si>
    <t>CHEQUES 100-01-240-012648-2</t>
  </si>
  <si>
    <t>100-01-240-012648-2</t>
  </si>
  <si>
    <t>CUENTA DE INGRESOS 100-01-240-012649-0</t>
  </si>
  <si>
    <t>CUENTA DE PROYECTOS 100-01-240-012650-4</t>
  </si>
  <si>
    <t>CHEQUES 100-01-240-012650-4</t>
  </si>
  <si>
    <t>CUENTA DE DOLARES 200-02-240-003911-8</t>
  </si>
  <si>
    <t>T/C MINICENTRALES</t>
  </si>
  <si>
    <t>Efectivo- Diferencia en cambio</t>
  </si>
  <si>
    <t>INVERSIONES</t>
  </si>
  <si>
    <t>Inversion- Diferencia en cambio</t>
  </si>
  <si>
    <t>CXC MERCADO SPOT</t>
  </si>
  <si>
    <t>CXC MERCADO CONTRATO</t>
  </si>
  <si>
    <t>DEUDORES AJUSTE POR DIFERENCIA CAMBIARI</t>
  </si>
  <si>
    <t>CUENTAS POR COBRAR COOPERATIVA CDEEE</t>
  </si>
  <si>
    <t>CUENTAS POR COBRAR EMPLEADOS</t>
  </si>
  <si>
    <t>CXC  EMPL. AVANCE A PRESTACIONES LABORA</t>
  </si>
  <si>
    <t>CXC EMPLEADOS SUJETO A LIQUIDACION</t>
  </si>
  <si>
    <t>RECLAMACIONES  POR COBRAR</t>
  </si>
  <si>
    <t>PROVISION PARA CUENTAS INCOBRABLES</t>
  </si>
  <si>
    <t>PRODUCTOS DE PAPEL Y CARTON</t>
  </si>
  <si>
    <t>PRODUCTOS PLASTICOS</t>
  </si>
  <si>
    <t>PAPELERIA</t>
  </si>
  <si>
    <t>MATERIAL GASTABLE DE OFICINA</t>
  </si>
  <si>
    <t>MATERIALES ELECTRICOS</t>
  </si>
  <si>
    <t>MATERIALES MECANICOS</t>
  </si>
  <si>
    <t>HERRAMIENTAS DE METAL</t>
  </si>
  <si>
    <t>EQUIPO DE PRODUCCION</t>
  </si>
  <si>
    <t>ARTICULOS DE LIMPIEZA</t>
  </si>
  <si>
    <t>UNIFORMES</t>
  </si>
  <si>
    <t>CERRAJERIA</t>
  </si>
  <si>
    <t>EQUIPO Y MOBILIARIO DE OFICINA</t>
  </si>
  <si>
    <t>EQUIPOS DE COMPUTOS</t>
  </si>
  <si>
    <t>MATERIALES DE COMPUTOS</t>
  </si>
  <si>
    <t>EQUIPOS DE COMUNICACION</t>
  </si>
  <si>
    <t>LLANTAS Y NEUMATICOS</t>
  </si>
  <si>
    <t>TUBERIAS Y ACCESORIOS PLASTICOS</t>
  </si>
  <si>
    <t>TUBERIAS Y ACCESORIOS GALVANIZADOS</t>
  </si>
  <si>
    <t>LUBRICANTES</t>
  </si>
  <si>
    <t>COMBUSTIBLE</t>
  </si>
  <si>
    <t>CABLES</t>
  </si>
  <si>
    <t>MATERIALES DIVERSOS</t>
  </si>
  <si>
    <t>MATERIALES ELECTRONICOS</t>
  </si>
  <si>
    <t>UTILES DE COCINA</t>
  </si>
  <si>
    <t>PRODUCTOS QUIMICO</t>
  </si>
  <si>
    <t>ALIMENTOS Y REFREIGERIOS</t>
  </si>
  <si>
    <t>ANTICIPOS A PROVEEDORES</t>
  </si>
  <si>
    <t>ANTICIPOS A CONTRATISTAS</t>
  </si>
  <si>
    <t>GASTOS PAG. POR ADELANTADO</t>
  </si>
  <si>
    <t>SUSCRIPCIONES</t>
  </si>
  <si>
    <t>FIANZAS Y DEPOSITOS</t>
  </si>
  <si>
    <t>SOFTWARE Y LICENCIA</t>
  </si>
  <si>
    <t>ACTIVO POR DERECHO DE USO</t>
  </si>
  <si>
    <t>AMORTIZACION ACTIVO  POR DERECHO DE USO</t>
  </si>
  <si>
    <t>TERRENO</t>
  </si>
  <si>
    <t>TERRENO Y SERVIDUMBRE DE PASO REVALUADO</t>
  </si>
  <si>
    <t>EDIFICIO</t>
  </si>
  <si>
    <t>REVALUACION EDIFICIO</t>
  </si>
  <si>
    <t>DETERIORO EDIFICIO</t>
  </si>
  <si>
    <t>HIDROTURBINA (MECANICA)</t>
  </si>
  <si>
    <t>REVALUACION HIDROTURBINA MECANICA</t>
  </si>
  <si>
    <t>DETERIORO HIDROTURBINA MECANICA</t>
  </si>
  <si>
    <t>GENERADORES (ELECTRICA)</t>
  </si>
  <si>
    <t>REVALUACION GENERADORA ELECTRICA</t>
  </si>
  <si>
    <t>DETERIORO GENERADORA ELECTRICA</t>
  </si>
  <si>
    <t>MAQUINARIA Y EQUIPO MEC.</t>
  </si>
  <si>
    <t>REVALUACION MAQ. Y EQUIPO MECANICO</t>
  </si>
  <si>
    <t>DETERIORO MAQUINARIA Y EQUIPO MECANICO</t>
  </si>
  <si>
    <t>MAQUINARIA Y EQUIPO ELECT.</t>
  </si>
  <si>
    <t>ALTA ANTICIPO MAQ. Y EQP. ELECTRICO</t>
  </si>
  <si>
    <t>CONTRAPARTIDA ADQ. MAQ. Y EQP. ELECTRIC</t>
  </si>
  <si>
    <t>COMPENSACION ANTCIPO MAQ. Y EQP. ELECTR</t>
  </si>
  <si>
    <t>REVALUACION MAQUINARIAS Y EQUIPOS ELECT</t>
  </si>
  <si>
    <t>DETERIORO MAQUINARIAS Y EQUIPOS ELECTRI</t>
  </si>
  <si>
    <t>MOBILIARIO Y EQUIPO DE OFICINA</t>
  </si>
  <si>
    <t>ALTA ANTICIPO MOB. Y EQP. OFICINA</t>
  </si>
  <si>
    <t>CONTRAPARTIDA ADQ. MOB. Y EQP. OFICINA</t>
  </si>
  <si>
    <t>REVALUACION DE MOBILIARIO Y EQUIPO DE O</t>
  </si>
  <si>
    <t>DETERIORO MOBILIARIOS Y EQUIPOS DE OFIN</t>
  </si>
  <si>
    <t>EQUIPOS DE TRANSPORTE</t>
  </si>
  <si>
    <t>CONTRAPARTIDA ADQ. EQ. TRANSPORTE</t>
  </si>
  <si>
    <t>REVALUACIÓN EQUIPO DE TRANSPORTE</t>
  </si>
  <si>
    <t>DETERIORO EQUIPOS DE TRANSPORTE</t>
  </si>
  <si>
    <t>ALTA ANTICIPO EQ. DE COMPUTO</t>
  </si>
  <si>
    <t>CONTRAPARTIDA ADQ. EQ. DE COMPUTO</t>
  </si>
  <si>
    <t>COMPENSACION ANTCIPO EQ. DE COMPUTO</t>
  </si>
  <si>
    <t>REV.EQ. DE COMPUTOS</t>
  </si>
  <si>
    <t>DETERIORO EQUIPOS  DE COMPUTO</t>
  </si>
  <si>
    <t>ALTA ANTICIPO EQ. DE COMUNICACION</t>
  </si>
  <si>
    <t>CONTRAPARTIDA ADQ. EQ. DE COMUNICACION</t>
  </si>
  <si>
    <t>COMPENSACION ANTCIPO EQ. DE COMUNICACIO</t>
  </si>
  <si>
    <t>REVALUACION EQUIPO DE COMUNICACIONES</t>
  </si>
  <si>
    <t>DETERIORO EQUIPOS DE COMUNICACIOJN</t>
  </si>
  <si>
    <t>EQUIPOS AUDIO VISUALES</t>
  </si>
  <si>
    <t>CONTRA PARTIDA  ADQ. EQUIPOS AUDIO VISU</t>
  </si>
  <si>
    <t>REVALUACION EQUIPOS AUDIOVISUALES</t>
  </si>
  <si>
    <t>DEP. ACUM. REVA. EQUIPOS AUDIOVISUALES</t>
  </si>
  <si>
    <t>DETERIORO EQUIPOS AUDIOVISUALES</t>
  </si>
  <si>
    <t>HERRAMIENTAS Y EQUIPO DE TRABAJO</t>
  </si>
  <si>
    <t>ALTA ANTICIPO EQ. DE TRABAJO</t>
  </si>
  <si>
    <t>CONTRAPARTIDA ADQ. EQ. DE TRABAJO</t>
  </si>
  <si>
    <t>COMPENSACION ANTCIPO EQ. DE TRABAJO</t>
  </si>
  <si>
    <t>REVALUACION DE HERRAMIENTAS</t>
  </si>
  <si>
    <t>DETERIORO HERRAMIENTAS Y EQUIPOS  DE TR</t>
  </si>
  <si>
    <t>EQUIPOS DE SUB-ESTACION</t>
  </si>
  <si>
    <t>ALTA ANTICIPO EQ. DE SUB-ESTACION</t>
  </si>
  <si>
    <t>COMPENSACION ANTCIPO EQ. DE SUB-ESTACIO</t>
  </si>
  <si>
    <t>REVALUACION EQUIPO DE SUB-ESTACION</t>
  </si>
  <si>
    <t>DETERIORO EQUIPO DE  SUB-ESTACION</t>
  </si>
  <si>
    <t>EQUIPOS MISCELANEOS</t>
  </si>
  <si>
    <t>CONTRAPARTIDA ADQ. EQ. MISCELANEOS</t>
  </si>
  <si>
    <t>REVALUACIÓN EQUIPOS MIESCELANEOS</t>
  </si>
  <si>
    <t>DETERIORO EQUIPOS MISCELANEOS</t>
  </si>
  <si>
    <t>ELECTRODOMESTICOS</t>
  </si>
  <si>
    <t>ALTA ANTICIPO EQ. ELECTRODOMESTICOS</t>
  </si>
  <si>
    <t>CONTRAPARTIDA ADQ. ELECTRODOMESTICOS</t>
  </si>
  <si>
    <t>COMPENSACION ANTCIPO ELECTRODOMESTICOS</t>
  </si>
  <si>
    <t>REVALUACION ELECTRODOMESTICOS</t>
  </si>
  <si>
    <t>DEP. ACUM. REVA. ELECTRODOMESTICOS</t>
  </si>
  <si>
    <t>DETERIORO ELECTRODOMESTICOS</t>
  </si>
  <si>
    <t>MOBILIARIOS DE ALOJAMIENTO</t>
  </si>
  <si>
    <t>CONTRAPARTIDA ADQ. ALOJAMIENTO</t>
  </si>
  <si>
    <t>REVALUACION MOBILIARIO Y ALOJAMIENTO</t>
  </si>
  <si>
    <t>DEP. ACUM. REVA. MOBILIARIO DE ALOJAMIE</t>
  </si>
  <si>
    <t>DETERIORO MOILIARIOS DE ALOJAMIENTO</t>
  </si>
  <si>
    <t>CAMARAS Y VIDEOS</t>
  </si>
  <si>
    <t>CONTRAPARTIDA ADQ.CAMARAS Y VIDEOS</t>
  </si>
  <si>
    <t>REVALUACION CAMARAS Y VIDEOS</t>
  </si>
  <si>
    <t>DEP. ACUM. REVA. CAMARA Y VIDEO</t>
  </si>
  <si>
    <t>DETERIORO CAMARAS Y VIDEOS</t>
  </si>
  <si>
    <t>ALTA PANELES ELECTRICOS Y AFINES</t>
  </si>
  <si>
    <t>ALTA ANTICIPO PANELES ELECTRICOS Y AFIN</t>
  </si>
  <si>
    <t>COMPENSACION ANTCIPO PANELES ELECT. Y A</t>
  </si>
  <si>
    <t>REVALUACION PANELES ELECTRICOS Y AFINES</t>
  </si>
  <si>
    <t>DETERIORO  PANELES ELECTRICOS Y AFINES</t>
  </si>
  <si>
    <t>EQ. DE DEFENSA Y SEGURIDAD (CAMARA DE V</t>
  </si>
  <si>
    <t>ALTA ANTICIPO EQ. DE DEFENSA Y SEGURIDA</t>
  </si>
  <si>
    <t>COMPENSACION ANTCIPO EQUIPO DEFENSA Y S</t>
  </si>
  <si>
    <t>CONSTRUCCIONES EN PROCESO</t>
  </si>
  <si>
    <t>PROYECTO HIDROELECTRICO PINALITO</t>
  </si>
  <si>
    <t>COMPENSACION ANTCIPO CONSTRUCCION EN PR</t>
  </si>
  <si>
    <t>DEPRECIACION ACUMULADA EDIFICIO</t>
  </si>
  <si>
    <t>DEP. ACUM. REVA. EDIFICIO</t>
  </si>
  <si>
    <t>DEPRECIACION ACUMULADA HIDROTURBINAS</t>
  </si>
  <si>
    <t>DEP. ACUM. REVA. HIDROTURBINA</t>
  </si>
  <si>
    <t>DEPRECIACION ACUMULADA GENERADORES</t>
  </si>
  <si>
    <t>DEP. ACUM. REVA. GENERADORES ELECTRICA</t>
  </si>
  <si>
    <t>DEP. ACUMULADA MAQ.Y EQ. MECANICO</t>
  </si>
  <si>
    <t>DEP. ACUM. REVA. MAQUINARIA Y EQUIPO  M</t>
  </si>
  <si>
    <t>DEP. ACUMULADA MAQ.Y EQ. ELECTRICO</t>
  </si>
  <si>
    <t>DEP. ACUM. REVA. MAQUINARIA Y EQUIPOS E</t>
  </si>
  <si>
    <t>DEP. ACUMULADA MOB. Y EQ. DE OFICINA</t>
  </si>
  <si>
    <t>DEP. ACUM - REV.MOBILIARIO Y EQP. OFICI</t>
  </si>
  <si>
    <t>DEP. ACUMULADA EQ. DE TRANSPORTE</t>
  </si>
  <si>
    <t>DEP. ACUM - REV. EQUIPO DE TRANSPORTE</t>
  </si>
  <si>
    <t>DEP.ACUMULADA EQ. DE COMPUTOS</t>
  </si>
  <si>
    <t>DEP. ACU. REV. EQ. DE COMPUTOS.</t>
  </si>
  <si>
    <t>DEP. ACUM. EQUIPOS AUDIO VISUALES</t>
  </si>
  <si>
    <t>DEP. ACUMULADA EQ. DE COMUNICACION</t>
  </si>
  <si>
    <t>DEP. ACUM - REV EQUIPO DE COMUNICACION</t>
  </si>
  <si>
    <t>DEP.ACUMULADA EQ. DE TRABAJO</t>
  </si>
  <si>
    <t>DEP. ACUM - REV. HERRAMIENTAS Y EQUIPOS</t>
  </si>
  <si>
    <t>DEP. ACUMULADA EQ. SUB-ESTACION</t>
  </si>
  <si>
    <t>DEP. ACUM -REV.EQUIPO SUB-ESTACION</t>
  </si>
  <si>
    <t>DEP. ACUMULADA EQ. MISCELANEOS</t>
  </si>
  <si>
    <t>DEP. ACU. REV. EQ. MISCELANEOS</t>
  </si>
  <si>
    <t>DEP. ACUMULADA ELECTRODOMESTICOS</t>
  </si>
  <si>
    <t>DEP. ACUMULADA MOBILIARIOS DE ALOJAMIEN</t>
  </si>
  <si>
    <t>DEP. ACUMULADA CAMARAS Y VIDEOS</t>
  </si>
  <si>
    <t>DEP. ACUMULADA PANELES ELECT. Y AFINES</t>
  </si>
  <si>
    <t>DEP. ACUM. REVA. PANELES ELECTRICOS Y A</t>
  </si>
  <si>
    <t>DEP. ACUM. EQ. DEFENSA Y SEGURIDAD (CAM</t>
  </si>
  <si>
    <t>===========</t>
  </si>
  <si>
    <t>PASIVOS</t>
  </si>
  <si>
    <t>CUENTAS POR PAGAR PROVEDORES NACIONALES</t>
  </si>
  <si>
    <t>CUENTAS POR PAGAR PROVEEDORES EXTRANJER</t>
  </si>
  <si>
    <t>PROVEEDORES AJUSTE POR DIFERENCIA CAMBI</t>
  </si>
  <si>
    <t>CUENTAS POR PAGAR CORPORATIVA</t>
  </si>
  <si>
    <t>CUENTAS POR PAGAR RETENCIONES EN GARANT</t>
  </si>
  <si>
    <t>CXP REPOS. CAJA CHICA</t>
  </si>
  <si>
    <t>CXP CHEQUE SUJETO A  LIQUIDACION</t>
  </si>
  <si>
    <t>CXP REEMBOLSO A EMPLEADOS</t>
  </si>
  <si>
    <t>COMPENSACION EM/RF SERVICIOS</t>
  </si>
  <si>
    <t>COMPENSACION EM/RF MATERIALES</t>
  </si>
  <si>
    <t>===============</t>
  </si>
  <si>
    <t>PROVISION DE REGALIA PASCUAL</t>
  </si>
  <si>
    <t>=====================</t>
  </si>
  <si>
    <t>RETENCION I/S/R EMPLEADOS</t>
  </si>
  <si>
    <t>SAVICA</t>
  </si>
  <si>
    <t>RETENCIÓN LEGALIZACIÓN DE CONTRATO</t>
  </si>
  <si>
    <t>RETC.  0.5% FACT. CTTO.  CONAE Y SIE</t>
  </si>
  <si>
    <t>RETENCION SOCIOS COOPERATIVA COOPCDEEE</t>
  </si>
  <si>
    <t>PASIVO POR ARRENDAMIENTOS</t>
  </si>
  <si>
    <t>APORTE Y DONACIONES GOB. CENTRAL</t>
  </si>
  <si>
    <t>UTILIDADES RETENIDA</t>
  </si>
  <si>
    <t>REVALUACION DE ACTIVOS</t>
  </si>
  <si>
    <t>AJUSTE DE AÑOS ANTERIORES</t>
  </si>
  <si>
    <t>==========</t>
  </si>
  <si>
    <t>UTILIDADES DEL EJERCICIO AÑO ANTERIOR</t>
  </si>
  <si>
    <t>ENERGIA MERCADO SPOT</t>
  </si>
  <si>
    <t>ENERGIA MERCADO CONTRATO</t>
  </si>
  <si>
    <t>POTENCIA MERCADO SPOT</t>
  </si>
  <si>
    <t>POTENCIA MERCADO CONTRATO</t>
  </si>
  <si>
    <t>DERECHO DE CONEXION MERCADO SPOT</t>
  </si>
  <si>
    <t>DERECHO DE CONEXION MERCADO CONTRATO</t>
  </si>
  <si>
    <t>REGULACION DE FRECUENCIA MERCADO SPOT</t>
  </si>
  <si>
    <t>INTERESES MERCADO SPOT</t>
  </si>
  <si>
    <t>INTERESES MERCADO CONTRATO</t>
  </si>
  <si>
    <t>RELIQUIDACION  FRECUENCIA  MDO. SPOT</t>
  </si>
  <si>
    <t>RELIQUIDACION  DER. CONECT.  MDO. CTTO</t>
  </si>
  <si>
    <t>RELIQUIDACION  FACTOR POTENCIA  MDO. CT</t>
  </si>
  <si>
    <t>COMPESACION; MERCADO SPOT.</t>
  </si>
  <si>
    <t>DESVIACIONES DE LOS AGENTES ELCTRICOS</t>
  </si>
  <si>
    <t>COSTO ORGANISMO COORDINADOR</t>
  </si>
  <si>
    <t>SUELDOS PERSONAL FIJO</t>
  </si>
  <si>
    <t>SUELDO PERSONAL CONTRATADO</t>
  </si>
  <si>
    <t>SUELDO PERSONAL JORNALES</t>
  </si>
  <si>
    <t>SUELDOS MILITARES</t>
  </si>
  <si>
    <t>SOBRESUELDOS - HORAS EXTRAS</t>
  </si>
  <si>
    <t>SOBRESUELDOS - INCENTIVOS LOGROS  DE ME</t>
  </si>
  <si>
    <t>INCENTIVOS USO DE VEHICULO</t>
  </si>
  <si>
    <t>SOBRESUELDOS -PRIMA VACACIONAL</t>
  </si>
  <si>
    <t>DIETAS</t>
  </si>
  <si>
    <t>HONORARIOS PROFESIONALES</t>
  </si>
  <si>
    <t>HONORARIOS TÉCNICOS</t>
  </si>
  <si>
    <t>HONORARIOS SERVICIOS ESPECIALES</t>
  </si>
  <si>
    <t>REGALÍA PASCUAL</t>
  </si>
  <si>
    <t>PRESTACIONES LABORALES</t>
  </si>
  <si>
    <t>PAGO VACACIONES</t>
  </si>
  <si>
    <t>APORTE AFP LEY 87-01</t>
  </si>
  <si>
    <t>CONSTRIBUCIONES A LA SEGURIDAD SOCIAL (</t>
  </si>
  <si>
    <t>ENTRENAMIENTO Y CAPACITACIÓN</t>
  </si>
  <si>
    <t>TRANSPORTE</t>
  </si>
  <si>
    <t>VIATICOS DENTRO DEL PAÍS</t>
  </si>
  <si>
    <t>MATERIALES Y SUMINISTROS- PAPELERÍA</t>
  </si>
  <si>
    <t>MATERIALES Y SUMINISTROS-EQUIP. MENORES</t>
  </si>
  <si>
    <t>MATERIALES Y SUMINISTROS- SUM. DE LIMPI</t>
  </si>
  <si>
    <t>MATERIALES Y SUMINISTROS- UNIFORMES Y A</t>
  </si>
  <si>
    <t>MATERIALES Y SUMINISTROS- ALIMENTOS Y R</t>
  </si>
  <si>
    <t>MATERIALES Y SUMINISROS  DE OFICINA</t>
  </si>
  <si>
    <t>HERRAMIENTAS (EQUIPO DE PRODUCCIÓN)</t>
  </si>
  <si>
    <t>MATERIALES Y SUMINISTROS- OTROS PRODUC.</t>
  </si>
  <si>
    <t>MATERIALES Y SUMINISTROS- HERRAMIENTAS</t>
  </si>
  <si>
    <t>MATERIALES Y SUMINISTROS- NEUMÁTICOS Y</t>
  </si>
  <si>
    <t>MATERIALES Y SUMINISTROS- PROD. MEDICIN</t>
  </si>
  <si>
    <t>MATERIALES Y SUMINISTROS- TINTES PINTUR</t>
  </si>
  <si>
    <t>MATERIALES Y SUMINISTROS- PRODUCTOS PLÁ</t>
  </si>
  <si>
    <t>MATERIALES Y SUMINISTROS - CERRRAJERIA</t>
  </si>
  <si>
    <t>MATERIALES Y SUMINISTROS - METALICOS</t>
  </si>
  <si>
    <t>MATERIALES  Y UTILES RELAC. CON INFORMA</t>
  </si>
  <si>
    <t>MATERIALES  ELECTRONICOS</t>
  </si>
  <si>
    <t>MAT. Y SUMINIST.- AGUA, CAFE, TE, REF.</t>
  </si>
  <si>
    <t>MATERIALES Y SUMINISTROS- UTILES DE COC</t>
  </si>
  <si>
    <t>INSECT.FUMIGANTES, PROD. QUIM.Y OTROS</t>
  </si>
  <si>
    <t>ARTES GRÁFICAS</t>
  </si>
  <si>
    <t>ACABADOS TEXTILES</t>
  </si>
  <si>
    <t>PRODUCTOS PAPEL Y CARTÓN</t>
  </si>
  <si>
    <t>MATERIALES Y SUMINISTROS - ELECTRICOS</t>
  </si>
  <si>
    <t>MAT.Y CONST (CEMENTO, CAL Y YESO)</t>
  </si>
  <si>
    <t>PRODUCTOS Y ARTÍCULOS DE JARDINERÍA - D</t>
  </si>
  <si>
    <t>MAT. Y SUMINISTROS DE MANTENIMIENTOS DE</t>
  </si>
  <si>
    <t>COMBUSTIBLE GASOIL</t>
  </si>
  <si>
    <t>ACEITE Y GRASA</t>
  </si>
  <si>
    <t>GAS PROPANO</t>
  </si>
  <si>
    <t>REPARACION EQUIPO DE COMUNICACIONES</t>
  </si>
  <si>
    <t>TUBERIA  ACCES. GALVAN.LOZA Y PORCELANA</t>
  </si>
  <si>
    <t>MATTO. EQP. Y MOBILIARIO DE OFICINA</t>
  </si>
  <si>
    <t>SERV. BÁSICOS -ELECTRICIDAD</t>
  </si>
  <si>
    <t>SERV. BÁSICOS -AGUA</t>
  </si>
  <si>
    <t>SERV. BÁSICOS -LIMPIEZA E HIGIENE</t>
  </si>
  <si>
    <t>SERV. BÁSICOS -BASURA</t>
  </si>
  <si>
    <t>ALQUILERES - EDIFICIOS Y LOCALES</t>
  </si>
  <si>
    <t>ALQUILERES - EQUIPOS DE SERVCIOS</t>
  </si>
  <si>
    <t>ALQUILERES - EQUIPO PESADO (TRACCIÓN -</t>
  </si>
  <si>
    <t>ALQUILERES - OTROS ALQUILERES</t>
  </si>
  <si>
    <t>SERV. DE COMUNICACION -SERV. TEL. LARGA</t>
  </si>
  <si>
    <t>SERV. FLETES Y ACARREOS</t>
  </si>
  <si>
    <t>PEAJES</t>
  </si>
  <si>
    <t>SEGUROS DE BIENES MUEBLES</t>
  </si>
  <si>
    <t>OTROS GASTOS</t>
  </si>
  <si>
    <t>PUBLICIDAD Y PROMOCIÓN -IMPRESION Y ENC</t>
  </si>
  <si>
    <t>SERV. DE COMUNICACION -SERV. INTERNET Y</t>
  </si>
  <si>
    <t>Actividades Festiva- Presentaciones Art</t>
  </si>
  <si>
    <t>REPARAC. Y MTTO. EQUIP.MENORES -OFICINA</t>
  </si>
  <si>
    <t>REP. Y MANTTO.  EQUIPOS DE TRASNSP.</t>
  </si>
  <si>
    <t>PIEZAS Y ACCESORIOS EQUIPOS DE TRANSPOR</t>
  </si>
  <si>
    <t>PIEZAS Y ACCESORIOS EQUIPOS DE REFIGERA</t>
  </si>
  <si>
    <t>REPARAC. Y MANTENIMIENTO DE EDIFICIOS</t>
  </si>
  <si>
    <t>REPARAC. Y MANTENIMIENTO MAQ. Y EQUIPO</t>
  </si>
  <si>
    <t>REPARAC. Y MTTO. EQUIP.MENORES -OTRAS R</t>
  </si>
  <si>
    <t>PRESAS - OBRAS DE DERIVACIÓN Y EMBALSES</t>
  </si>
  <si>
    <t>AYUDA DONACIONES  A INSTITUCIONES</t>
  </si>
  <si>
    <t>DEP. EDIF. MAQ. Y EQUIPOS  DE PRODUCCIO</t>
  </si>
  <si>
    <t>DEP. HERRAM. Y EQUIPOS DE TRABAJO 15% A</t>
  </si>
  <si>
    <t>DEP. EQUIPOS: TRANSP. OFIC  COMPUTOS Y</t>
  </si>
  <si>
    <t>MENOS:</t>
  </si>
  <si>
    <t>APORTE RIESGO LABORAL</t>
  </si>
  <si>
    <t>SEGUROS DE VIDA</t>
  </si>
  <si>
    <t>SEGURO DE SALUD COMPLEMENTARIO S.F.S.</t>
  </si>
  <si>
    <t>SERVICIOS FUNERARIOS Y DE AMBULANCIA</t>
  </si>
  <si>
    <t>VIATICOS FUERA DEL PAÍS</t>
  </si>
  <si>
    <t>PROGRAMA  DE COMPUTOS</t>
  </si>
  <si>
    <t>MATERIALES Y SUMINISTROS- OTROS PRODUCT</t>
  </si>
  <si>
    <t>LIBROS REVISTAS Y PERIÓDICOS</t>
  </si>
  <si>
    <t>PERTRECHO MILITARES</t>
  </si>
  <si>
    <t>SERV. BÁSICOS -SUSCRIPCIONES Y CUOTAS</t>
  </si>
  <si>
    <t>SERV. DE COMUNICACION -CORREOS</t>
  </si>
  <si>
    <t>PASAJE AEREO</t>
  </si>
  <si>
    <t>PUBLICIDAD</t>
  </si>
  <si>
    <t>SERV. DE INFORMATICA Y SISTEMAS COMPUTA</t>
  </si>
  <si>
    <t>EQUIPOS DE COMUNICACIONES</t>
  </si>
  <si>
    <t>CARRETERAS Y CAMINOS VECINALES</t>
  </si>
  <si>
    <t>MANTENIMIENTO ELETROMECANICO - PROYECTO</t>
  </si>
  <si>
    <t>PROYECTO ESPECIALES DE LA PRESIDENCIA</t>
  </si>
  <si>
    <t>AYUDAS Y DONACIONES A PERSONAS</t>
  </si>
  <si>
    <t>APORTES A INSTITUCIONES</t>
  </si>
  <si>
    <t>GASTOS JUDICIALES</t>
  </si>
  <si>
    <t>OTROS IMPUESTOS</t>
  </si>
  <si>
    <t>GASTOS DE INTERESES  DE ENERGEGIA</t>
  </si>
  <si>
    <t>COMISIONES Y GASTOS BANCARIOS</t>
  </si>
  <si>
    <t>PÉRDIDA CAMBIARIA</t>
  </si>
  <si>
    <t>PÉRDIDA NO REALIZADA</t>
  </si>
  <si>
    <t>DIFERENCIA EN PRECIO</t>
  </si>
  <si>
    <t>MAS:</t>
  </si>
  <si>
    <t>AJUSTE AÑOS ANTERIORES</t>
  </si>
  <si>
    <t>INGRESOS  DE OTROS FONDOS</t>
  </si>
  <si>
    <t>INGRESOS  GANANCIA CAMBIARIA</t>
  </si>
  <si>
    <t>GANANCIA NO REALIZADA</t>
  </si>
  <si>
    <t>OTROS INGRESOS</t>
  </si>
  <si>
    <t>EMPRESA DE GENERACION HIDROELECTRICA DOMINICANA</t>
  </si>
  <si>
    <t>(Valores en RD$)</t>
  </si>
  <si>
    <t>Activos</t>
  </si>
  <si>
    <t>Activos corrientes</t>
  </si>
  <si>
    <t xml:space="preserve">Efectivo y equivalentes de efectivo </t>
  </si>
  <si>
    <t xml:space="preserve">Inversiones a corto plazo </t>
  </si>
  <si>
    <t>Cuenta por cobrar a corto plazo</t>
  </si>
  <si>
    <t xml:space="preserve">Inventarios </t>
  </si>
  <si>
    <t>Pagos anticipados</t>
  </si>
  <si>
    <t xml:space="preserve">Otros activos corrientes </t>
  </si>
  <si>
    <t>Total activos corrientes</t>
  </si>
  <si>
    <t>Activos no corrientes</t>
  </si>
  <si>
    <t xml:space="preserve">Mobiliarios y equipos neto </t>
  </si>
  <si>
    <t xml:space="preserve">Activos intangibles  </t>
  </si>
  <si>
    <t>Total activos no corrientes</t>
  </si>
  <si>
    <t xml:space="preserve">  </t>
  </si>
  <si>
    <t>Total activos</t>
  </si>
  <si>
    <t xml:space="preserve"> </t>
  </si>
  <si>
    <t>Pasivos</t>
  </si>
  <si>
    <t>Cuentas por pagar a corto plazo</t>
  </si>
  <si>
    <t xml:space="preserve">Retenciones y acumulaciones por pagar </t>
  </si>
  <si>
    <t>Pasivo por Arrendamiento (corto Plazo)</t>
  </si>
  <si>
    <t>Total pasivos corrientes</t>
  </si>
  <si>
    <t>Pasivos no corrientes</t>
  </si>
  <si>
    <t>Total pasivos no corrientes</t>
  </si>
  <si>
    <t xml:space="preserve">Total pasivos </t>
  </si>
  <si>
    <t xml:space="preserve">Activos Netos/Patrimonio </t>
  </si>
  <si>
    <t>Capital</t>
  </si>
  <si>
    <t>Reservas</t>
  </si>
  <si>
    <t>Revaluacion de Activos</t>
  </si>
  <si>
    <t>Utilidades Retenidas</t>
  </si>
  <si>
    <t>Resultados acumulados (Ajuste Años anteriores)</t>
  </si>
  <si>
    <t xml:space="preserve">Resultados positivos (ahorro) / negativo (desahorro) </t>
  </si>
  <si>
    <t>Total activos netos/patrimonio</t>
  </si>
  <si>
    <t>Total pasivos y activos netos/patrimonio</t>
  </si>
  <si>
    <t>PREPARADO POR:</t>
  </si>
  <si>
    <t xml:space="preserve">Lic.Cesar H. Tejeda </t>
  </si>
  <si>
    <t>Sub- Director Financiero</t>
  </si>
  <si>
    <t>Estado de Rendimiento Financiero</t>
  </si>
  <si>
    <t xml:space="preserve">Ingresos </t>
  </si>
  <si>
    <t>Ingresos por transacciones con contraprestación</t>
  </si>
  <si>
    <t>Otros Ingresos</t>
  </si>
  <si>
    <t>Ingresos Financieros</t>
  </si>
  <si>
    <t>Total Ingresos</t>
  </si>
  <si>
    <t xml:space="preserve">Costos de Operación </t>
  </si>
  <si>
    <t>Gastos Generales, Adminstrativos y Financieros</t>
  </si>
  <si>
    <t xml:space="preserve">Sueldos, salarios y beneficios a empleados </t>
  </si>
  <si>
    <t>Suministros y materiales para consumo</t>
  </si>
  <si>
    <t>Gastos Financieros</t>
  </si>
  <si>
    <t>Total Gastos GA&amp;F</t>
  </si>
  <si>
    <t>Activos Diferidos</t>
  </si>
  <si>
    <t>Activos Fijos</t>
  </si>
  <si>
    <t>Total Pasivos</t>
  </si>
  <si>
    <t>PATRIMONIO</t>
  </si>
  <si>
    <t>Total Patrimonio</t>
  </si>
  <si>
    <t>VENTA DE ENERGIA</t>
  </si>
  <si>
    <t>VENTAS BRUTAS</t>
  </si>
  <si>
    <t>VENTAS NETAS</t>
  </si>
  <si>
    <t>Gastos Personales</t>
  </si>
  <si>
    <t>Balance General</t>
  </si>
  <si>
    <t>A C T I V OS</t>
  </si>
  <si>
    <t>ALTA ANTICIPO EQ. ELEVACION</t>
  </si>
  <si>
    <t>COMPENSACION ANTCIPO EQ. DE ELEVACION</t>
  </si>
  <si>
    <t>Sub - Total Propiedades, Plantas y Equipos</t>
  </si>
  <si>
    <t>=============================================</t>
  </si>
  <si>
    <t>Sub - Total Construcciones en Procesos</t>
  </si>
  <si>
    <t>Total Activos Fijos</t>
  </si>
  <si>
    <t>======================</t>
  </si>
  <si>
    <t>Activos Corrientes</t>
  </si>
  <si>
    <t>Sub - Total Caja</t>
  </si>
  <si>
    <t>Sub - Total Cuentas Corriente USD$</t>
  </si>
  <si>
    <t>Sub - Total Cuentas Corriente RD$</t>
  </si>
  <si>
    <t>Sub - Total Fondos de Trabajo</t>
  </si>
  <si>
    <t>Efectivo y Equivalentes Ctas Corrientes</t>
  </si>
  <si>
    <t>====================================</t>
  </si>
  <si>
    <t>CXC  RETENIDO DEMANDA PRESTACIONES LABO</t>
  </si>
  <si>
    <t>Cuentas por Cobrar</t>
  </si>
  <si>
    <t>=======================</t>
  </si>
  <si>
    <t>Inventarios</t>
  </si>
  <si>
    <t>Gastos Pagados por Anticipado</t>
  </si>
  <si>
    <t>==============================</t>
  </si>
  <si>
    <t>Total Activos Corrientes</t>
  </si>
  <si>
    <t>T O T A L   A C T I V O</t>
  </si>
  <si>
    <t>PASIVOS + CAPITAL</t>
  </si>
  <si>
    <t>=============</t>
  </si>
  <si>
    <t>Sub - Total Cuentas por Pagar</t>
  </si>
  <si>
    <t>==========================</t>
  </si>
  <si>
    <t>Sub - Total Acumulaciones Por Pagar</t>
  </si>
  <si>
    <t>================================</t>
  </si>
  <si>
    <t>RETENCION  SEGURO MEDICO</t>
  </si>
  <si>
    <t>RETENCION 10% ALQUILERES</t>
  </si>
  <si>
    <t>RETENCION 30% DE ITBIS</t>
  </si>
  <si>
    <t>RETENCIONES 0.5% PROV. DEL ESTADO</t>
  </si>
  <si>
    <t>ITBIS 18% X PAGAR</t>
  </si>
  <si>
    <t>Sub - Total Retenciones por Pagar</t>
  </si>
  <si>
    <t>===============================</t>
  </si>
  <si>
    <t>Sub - Total Pasivos Corriente</t>
  </si>
  <si>
    <t>==============</t>
  </si>
  <si>
    <t>Sub - Total Patrimonio</t>
  </si>
  <si>
    <t>=================</t>
  </si>
  <si>
    <t>TOTAL PASIVO + CAPITAL</t>
  </si>
  <si>
    <t>INGRESOS POR VENTAS</t>
  </si>
  <si>
    <t>VENTA DE POTENCIA</t>
  </si>
  <si>
    <t>DERECHO DE CONEXION</t>
  </si>
  <si>
    <t>REGULACION DE FRECUENCIA</t>
  </si>
  <si>
    <t>RELIQUIDACION  PERIODO MDO. CTTO</t>
  </si>
  <si>
    <t>INTERCONEXION</t>
  </si>
  <si>
    <t>COSTO TRANSFERENCIA  DERECHO DE CONEXIO</t>
  </si>
  <si>
    <t>SERV. DE COMUNICACION -TELÉFONO LOCAL</t>
  </si>
  <si>
    <t xml:space="preserve"> INCENTIVO POR ESPECIALISMO</t>
  </si>
  <si>
    <t>HOSPEDAJES</t>
  </si>
  <si>
    <t>ALIMENTOS Y REFRIGERIOS</t>
  </si>
  <si>
    <t>REP Y CONST.OBRAS COMUNITARIAS</t>
  </si>
  <si>
    <t>GASTOS LEGALIZACION DE CONTRATO</t>
  </si>
  <si>
    <t>COMISION POR CARGO DGII 0.15 %</t>
  </si>
  <si>
    <t>GASTOS FINANCIEROS</t>
  </si>
  <si>
    <t>GANANCIA NETA ANTES DE ISR</t>
  </si>
  <si>
    <t>RESULTADOS DEL PERIODO</t>
  </si>
  <si>
    <t>Balanza de Comprobacion</t>
  </si>
  <si>
    <t>Valores en RD$ MM</t>
  </si>
  <si>
    <t>Gastos de Amortizacion</t>
  </si>
  <si>
    <t>Gastos de Depreciación</t>
  </si>
  <si>
    <t>TOTAL GASTOS GENERALES Y ADMINISTRATIVOS</t>
  </si>
  <si>
    <t>Gastos No Personales</t>
  </si>
  <si>
    <t>Gastos Materiales y Suministros</t>
  </si>
  <si>
    <t>Ganancia Bruta en Operaciones</t>
  </si>
  <si>
    <t>Total Costos de Operación</t>
  </si>
  <si>
    <t>Costos de Depreciación</t>
  </si>
  <si>
    <t>Costos No Personal</t>
  </si>
  <si>
    <t>Costos de Materiales y Suministros</t>
  </si>
  <si>
    <t>Costos de Personal</t>
  </si>
  <si>
    <t>Sub - Documentos por Pagar</t>
  </si>
  <si>
    <t>2022</t>
  </si>
  <si>
    <t>Ayudas y Donaciones</t>
  </si>
  <si>
    <t>Gastos de Depreciacion y Amortizacion</t>
  </si>
  <si>
    <t>Gastos no Personales</t>
  </si>
  <si>
    <r>
      <t xml:space="preserve">Resultado  </t>
    </r>
    <r>
      <rPr>
        <b/>
        <sz val="14"/>
        <color indexed="8"/>
        <rFont val="Calibri"/>
        <family val="2"/>
      </rPr>
      <t>positivo (ahorro) / negativo (desahorro)</t>
    </r>
  </si>
  <si>
    <t>N/D 100-01-240-0126-47-4</t>
  </si>
  <si>
    <t>T/D 100-01-240-0126-47-4</t>
  </si>
  <si>
    <t>T/C 100-01-240-0126-47-4</t>
  </si>
  <si>
    <t>T/D 100-01-240-012648-2</t>
  </si>
  <si>
    <t>T/C 100-01-240-012648-2</t>
  </si>
  <si>
    <t>DEPOSITOS 100-01-240-012649-0</t>
  </si>
  <si>
    <t>T/D 100-01-240-012649-0</t>
  </si>
  <si>
    <t>T/C 100-01-240-012649-0</t>
  </si>
  <si>
    <t>T/D 200-02-240-003911-8</t>
  </si>
  <si>
    <t>T/C 200-02-240-003911-8</t>
  </si>
  <si>
    <t>===================</t>
  </si>
  <si>
    <t>DEP. ACUMULADA EQ. DE ELEVACION</t>
  </si>
  <si>
    <t>OTRAS RETENCIONES</t>
  </si>
  <si>
    <t>RETENCIONES 5% PROV. DEL ESTADO</t>
  </si>
  <si>
    <t>RETENCION 10% SERV. PROF.</t>
  </si>
  <si>
    <t>RETENCION 100% DE ITBIS</t>
  </si>
  <si>
    <t>RELIQUIDACION  POTENCIA  MDO. SPOT</t>
  </si>
  <si>
    <t>RELIQUIDACION  DER. CONEXION MDO. SPOT</t>
  </si>
  <si>
    <t>COMPENS. DEV. GASTOS EDUCATIVO EMPLEADO</t>
  </si>
  <si>
    <t>SERV. DE COMUNICACION -RADIO COMUNICACI</t>
  </si>
  <si>
    <t>OTROS GASTOS POR MORA</t>
  </si>
  <si>
    <t>Del Ejercicio Terminado al 31 Mayo 2022</t>
  </si>
  <si>
    <t>Al 30  Mayo del 2022</t>
  </si>
  <si>
    <t>Gastos de Ayudas y Donaciones</t>
  </si>
  <si>
    <t>MAYO 2022-2022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</si>
</sst>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-* #,##0.00\ _€_-;\-* #,##0.00\ _€_-;_-* &quot;-&quot;??\ _€_-;_-@_-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2"/>
      <color theme="1"/>
      <name val="Times New Roman"/>
      <family val="1"/>
    </font>
    <font>
      <b/>
      <u/>
      <sz val="14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10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scheme val="major"/>
    </font>
    <font>
      <b/>
      <sz val="1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9"/>
      <color theme="1"/>
      <name val="."/>
    </font>
    <font>
      <b/>
      <sz val="9"/>
      <color theme="1"/>
      <name val=".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right" vertical="center" wrapText="1" indent="4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center"/>
    </xf>
    <xf numFmtId="39" fontId="9" fillId="2" borderId="0" xfId="0" applyNumberFormat="1" applyFont="1" applyFill="1" applyAlignment="1">
      <alignment vertical="center"/>
    </xf>
    <xf numFmtId="3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1" fontId="10" fillId="2" borderId="0" xfId="0" applyNumberFormat="1" applyFont="1" applyFill="1" applyAlignment="1">
      <alignment vertical="center"/>
    </xf>
    <xf numFmtId="0" fontId="2" fillId="2" borderId="0" xfId="0" applyFont="1" applyFill="1"/>
    <xf numFmtId="0" fontId="10" fillId="2" borderId="0" xfId="0" applyFont="1" applyFill="1"/>
    <xf numFmtId="41" fontId="10" fillId="2" borderId="0" xfId="0" applyNumberFormat="1" applyFont="1" applyFill="1"/>
    <xf numFmtId="41" fontId="9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2" borderId="0" xfId="0" applyFont="1" applyFill="1" applyAlignment="1">
      <alignment horizontal="left" vertical="top"/>
    </xf>
    <xf numFmtId="41" fontId="10" fillId="0" borderId="0" xfId="0" applyNumberFormat="1" applyFont="1"/>
    <xf numFmtId="164" fontId="1" fillId="0" borderId="0" xfId="0" applyNumberFormat="1" applyFont="1"/>
    <xf numFmtId="0" fontId="10" fillId="2" borderId="0" xfId="0" applyFont="1" applyFill="1" applyAlignment="1">
      <alignment horizontal="left" vertical="center"/>
    </xf>
    <xf numFmtId="41" fontId="10" fillId="0" borderId="0" xfId="0" applyNumberFormat="1" applyFont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4" fillId="2" borderId="0" xfId="1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41" fontId="14" fillId="2" borderId="0" xfId="1" applyNumberFormat="1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15" fillId="2" borderId="0" xfId="1" applyFont="1" applyFill="1"/>
    <xf numFmtId="0" fontId="1" fillId="2" borderId="0" xfId="0" applyFont="1" applyFill="1" applyAlignment="1">
      <alignment vertical="center"/>
    </xf>
    <xf numFmtId="0" fontId="16" fillId="2" borderId="0" xfId="1" applyFont="1" applyFill="1"/>
    <xf numFmtId="0" fontId="17" fillId="2" borderId="0" xfId="1" applyFont="1" applyFill="1"/>
    <xf numFmtId="41" fontId="17" fillId="2" borderId="0" xfId="1" applyNumberFormat="1" applyFont="1" applyFill="1"/>
    <xf numFmtId="0" fontId="15" fillId="2" borderId="0" xfId="1" applyFont="1" applyFill="1" applyAlignment="1">
      <alignment horizontal="left"/>
    </xf>
    <xf numFmtId="0" fontId="17" fillId="2" borderId="0" xfId="1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164" fontId="0" fillId="2" borderId="0" xfId="0" applyNumberForma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/>
    </xf>
    <xf numFmtId="164" fontId="24" fillId="2" borderId="0" xfId="0" applyNumberFormat="1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39" fontId="25" fillId="2" borderId="0" xfId="0" applyNumberFormat="1" applyFont="1" applyFill="1" applyAlignment="1">
      <alignment vertical="center"/>
    </xf>
    <xf numFmtId="41" fontId="24" fillId="2" borderId="0" xfId="0" applyNumberFormat="1" applyFont="1" applyFill="1" applyAlignment="1">
      <alignment vertical="center"/>
    </xf>
    <xf numFmtId="41" fontId="25" fillId="2" borderId="0" xfId="0" applyNumberFormat="1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/>
    </xf>
    <xf numFmtId="41" fontId="24" fillId="2" borderId="0" xfId="0" applyNumberFormat="1" applyFont="1" applyFill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41" fontId="25" fillId="2" borderId="0" xfId="0" applyNumberFormat="1" applyFont="1" applyFill="1" applyAlignment="1">
      <alignment horizontal="right" vertical="center"/>
    </xf>
    <xf numFmtId="0" fontId="25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center" vertical="center" wrapText="1"/>
    </xf>
    <xf numFmtId="41" fontId="5" fillId="2" borderId="0" xfId="0" applyNumberFormat="1" applyFont="1" applyFill="1" applyAlignment="1">
      <alignment vertical="center"/>
    </xf>
    <xf numFmtId="0" fontId="27" fillId="2" borderId="0" xfId="0" applyFont="1" applyFill="1" applyAlignment="1">
      <alignment horizontal="left" vertical="center"/>
    </xf>
    <xf numFmtId="0" fontId="31" fillId="2" borderId="0" xfId="1" applyFont="1" applyFill="1" applyAlignment="1">
      <alignment horizontal="left" vertic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 indent="18"/>
    </xf>
    <xf numFmtId="43" fontId="0" fillId="0" borderId="0" xfId="0" applyNumberFormat="1"/>
    <xf numFmtId="43" fontId="1" fillId="0" borderId="0" xfId="0" applyNumberFormat="1" applyFont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3" fontId="2" fillId="2" borderId="0" xfId="0" applyNumberFormat="1" applyFont="1" applyFill="1" applyAlignment="1">
      <alignment vertical="center"/>
    </xf>
    <xf numFmtId="43" fontId="24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/>
    <xf numFmtId="41" fontId="2" fillId="2" borderId="0" xfId="0" applyNumberFormat="1" applyFont="1" applyFill="1" applyAlignment="1">
      <alignment vertical="center"/>
    </xf>
  </cellXfs>
  <cellStyles count="2">
    <cellStyle name="Normal" xfId="0" builtinId="0"/>
    <cellStyle name="Normal 3" xfId="1" xr:uid="{2A45D8C3-D7F8-4CC9-A49B-68BC516BE0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19051</xdr:colOff>
      <xdr:row>6</xdr:row>
      <xdr:rowOff>114299</xdr:rowOff>
    </xdr:from>
    <xdr:to>
      <xdr:col>2</xdr:col>
      <xdr:colOff>781051</xdr:colOff>
      <xdr:row>8</xdr:row>
      <xdr:rowOff>104774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B2378C4-C8A9-49CB-9526-DBCEA1EBF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1" y="1257299"/>
          <a:ext cx="762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4</xdr:row>
      <xdr:rowOff>47626</xdr:rowOff>
    </xdr:from>
    <xdr:to>
      <xdr:col>2</xdr:col>
      <xdr:colOff>828675</xdr:colOff>
      <xdr:row>5</xdr:row>
      <xdr:rowOff>80963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B9EBBB5-70C2-4B36-8DBA-86A263F80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790576"/>
          <a:ext cx="1314449" cy="328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48</xdr:row>
      <xdr:rowOff>9524</xdr:rowOff>
    </xdr:from>
    <xdr:to>
      <xdr:col>2</xdr:col>
      <xdr:colOff>695325</xdr:colOff>
      <xdr:row>50</xdr:row>
      <xdr:rowOff>171449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637B409-5121-42E7-ADCB-415802979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9982199"/>
          <a:ext cx="1304925" cy="542925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45</xdr:row>
      <xdr:rowOff>161925</xdr:rowOff>
    </xdr:from>
    <xdr:to>
      <xdr:col>2</xdr:col>
      <xdr:colOff>2133600</xdr:colOff>
      <xdr:row>52</xdr:row>
      <xdr:rowOff>19050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4739D84-616E-4A42-B6DD-2BE148BCE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9401175"/>
          <a:ext cx="1162050" cy="1162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6</xdr:row>
      <xdr:rowOff>9525</xdr:rowOff>
    </xdr:from>
    <xdr:to>
      <xdr:col>1</xdr:col>
      <xdr:colOff>981075</xdr:colOff>
      <xdr:row>7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D0D59C-D032-458F-BDDA-93C73E09E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81100"/>
          <a:ext cx="885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9526</xdr:colOff>
      <xdr:row>33</xdr:row>
      <xdr:rowOff>228600</xdr:rowOff>
    </xdr:from>
    <xdr:to>
      <xdr:col>1</xdr:col>
      <xdr:colOff>1429116</xdr:colOff>
      <xdr:row>35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792CE8-D9D0-4BAD-81E1-A7D58865B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8515350"/>
          <a:ext cx="1419590" cy="295275"/>
        </a:xfrm>
        <a:prstGeom prst="rect">
          <a:avLst/>
        </a:prstGeom>
      </xdr:spPr>
    </xdr:pic>
    <xdr:clientData/>
  </xdr:twoCellAnchor>
  <xdr:twoCellAnchor editAs="oneCell">
    <xdr:from>
      <xdr:col>1</xdr:col>
      <xdr:colOff>1685925</xdr:colOff>
      <xdr:row>32</xdr:row>
      <xdr:rowOff>57149</xdr:rowOff>
    </xdr:from>
    <xdr:to>
      <xdr:col>2</xdr:col>
      <xdr:colOff>944587</xdr:colOff>
      <xdr:row>36</xdr:row>
      <xdr:rowOff>228600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DB82298-B7A0-4B73-967F-82D0D9868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8105774"/>
          <a:ext cx="1258912" cy="11239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SPERANZA1\EGEHID\SUB%20DIRECCION%20FCIERA\TRANSPARENCIA\JULIO%2021\Estados%20Financieros%20al%2031.07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 - Situación Financiera"/>
      <sheetName val=" ERF-Rendimiento Financiero"/>
      <sheetName val="ECANP-Cambio Patrimonio"/>
      <sheetName val="Balanza 2020.2019 "/>
      <sheetName val="Balanza  junio 2021"/>
      <sheetName val="SPNF CXC"/>
      <sheetName val="SPNF CXP"/>
      <sheetName val="Subvenci. y otros pagos xtransf"/>
      <sheetName val="Notas (2)"/>
      <sheetName val="Flujo de Caja"/>
      <sheetName val="Flujo caja 2"/>
      <sheetName val="Hoja1"/>
    </sheetNames>
    <sheetDataSet>
      <sheetData sheetId="0" refreshError="1">
        <row r="6">
          <cell r="B6" t="str">
            <v>EMPRESA DE GENERACION HIDROELECTRICA DOMINICANA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EF15-8199-49C5-88CE-2B1036B50C2F}">
  <dimension ref="A6:E588"/>
  <sheetViews>
    <sheetView topLeftCell="A572" workbookViewId="0">
      <selection activeCell="D558" sqref="D558"/>
    </sheetView>
  </sheetViews>
  <sheetFormatPr baseColWidth="10" defaultRowHeight="15"/>
  <cols>
    <col min="1" max="1" width="14.42578125" customWidth="1"/>
    <col min="2" max="2" width="13" customWidth="1"/>
    <col min="3" max="3" width="44.5703125" style="67" customWidth="1"/>
    <col min="4" max="4" width="23" style="65" customWidth="1"/>
    <col min="5" max="5" width="16.7109375" customWidth="1"/>
  </cols>
  <sheetData>
    <row r="6" spans="1:5">
      <c r="C6" s="75" t="s">
        <v>332</v>
      </c>
      <c r="D6" s="75"/>
    </row>
    <row r="7" spans="1:5">
      <c r="C7" s="68" t="s">
        <v>450</v>
      </c>
      <c r="D7" s="68"/>
    </row>
    <row r="8" spans="1:5">
      <c r="C8" s="68" t="s">
        <v>493</v>
      </c>
      <c r="D8" s="68"/>
    </row>
    <row r="9" spans="1:5">
      <c r="C9" s="68" t="s">
        <v>451</v>
      </c>
      <c r="D9" s="68"/>
    </row>
    <row r="11" spans="1:5">
      <c r="B11" s="62" t="s">
        <v>392</v>
      </c>
      <c r="C11" s="69"/>
    </row>
    <row r="12" spans="1:5">
      <c r="B12" s="62" t="s">
        <v>175</v>
      </c>
      <c r="C12" s="69"/>
    </row>
    <row r="13" spans="1:5">
      <c r="B13" s="62" t="s">
        <v>400</v>
      </c>
      <c r="C13" s="69"/>
    </row>
    <row r="14" spans="1:5">
      <c r="B14" t="s">
        <v>187</v>
      </c>
    </row>
    <row r="15" spans="1:5">
      <c r="A15">
        <v>2000</v>
      </c>
      <c r="B15">
        <v>100100201</v>
      </c>
      <c r="C15" s="67" t="s">
        <v>0</v>
      </c>
      <c r="D15" s="65">
        <v>2727338.38</v>
      </c>
    </row>
    <row r="16" spans="1:5" s="62" customFormat="1">
      <c r="B16" s="62" t="s">
        <v>401</v>
      </c>
      <c r="C16" s="69"/>
      <c r="D16" s="66">
        <v>2727338.38</v>
      </c>
      <c r="E16" s="66">
        <f>+D16</f>
        <v>2727338.38</v>
      </c>
    </row>
    <row r="17" spans="1:4">
      <c r="A17">
        <v>2000</v>
      </c>
      <c r="B17">
        <v>100210100</v>
      </c>
      <c r="C17" s="67" t="s">
        <v>1</v>
      </c>
      <c r="D17" s="65">
        <v>145397606.65000001</v>
      </c>
    </row>
    <row r="18" spans="1:4">
      <c r="A18">
        <v>2000</v>
      </c>
      <c r="B18">
        <v>100210101</v>
      </c>
      <c r="C18" s="67" t="s">
        <v>2</v>
      </c>
      <c r="D18" s="65">
        <v>-67906671.650000006</v>
      </c>
    </row>
    <row r="19" spans="1:4">
      <c r="A19">
        <v>2000</v>
      </c>
      <c r="B19">
        <v>100210104</v>
      </c>
      <c r="C19" s="67" t="s">
        <v>469</v>
      </c>
      <c r="D19" s="65">
        <v>-486350.28</v>
      </c>
    </row>
    <row r="20" spans="1:4">
      <c r="A20">
        <v>2000</v>
      </c>
      <c r="B20">
        <v>100210105</v>
      </c>
      <c r="C20" s="67" t="s">
        <v>470</v>
      </c>
      <c r="D20" s="65">
        <v>-338162367</v>
      </c>
    </row>
    <row r="21" spans="1:4">
      <c r="A21">
        <v>2000</v>
      </c>
      <c r="B21">
        <v>100210106</v>
      </c>
      <c r="C21" s="67" t="s">
        <v>471</v>
      </c>
      <c r="D21" s="65">
        <v>400000000</v>
      </c>
    </row>
    <row r="22" spans="1:4">
      <c r="A22">
        <v>2000</v>
      </c>
      <c r="B22">
        <v>100220100</v>
      </c>
      <c r="C22" s="67" t="s">
        <v>3</v>
      </c>
      <c r="D22" s="65">
        <v>75279600.950000003</v>
      </c>
    </row>
    <row r="23" spans="1:4">
      <c r="A23">
        <v>2000</v>
      </c>
      <c r="B23">
        <v>100220101</v>
      </c>
      <c r="C23" s="67" t="s">
        <v>4</v>
      </c>
      <c r="D23" s="65">
        <v>-4022114.68</v>
      </c>
    </row>
    <row r="24" spans="1:4">
      <c r="A24">
        <v>2000</v>
      </c>
      <c r="B24">
        <v>100220105</v>
      </c>
      <c r="C24" s="67" t="s">
        <v>472</v>
      </c>
      <c r="D24" s="65">
        <v>-20860</v>
      </c>
    </row>
    <row r="25" spans="1:4">
      <c r="A25">
        <v>2000</v>
      </c>
      <c r="B25">
        <v>100220106</v>
      </c>
      <c r="C25" s="67" t="s">
        <v>473</v>
      </c>
      <c r="D25" s="65">
        <v>100000000</v>
      </c>
    </row>
    <row r="26" spans="1:4">
      <c r="A26">
        <v>2000</v>
      </c>
      <c r="B26">
        <v>100220107</v>
      </c>
      <c r="C26" s="67" t="s">
        <v>5</v>
      </c>
      <c r="D26" s="65">
        <v>19165.7</v>
      </c>
    </row>
    <row r="27" spans="1:4">
      <c r="A27">
        <v>2000</v>
      </c>
      <c r="B27">
        <v>100230100</v>
      </c>
      <c r="C27" s="67" t="s">
        <v>6</v>
      </c>
      <c r="D27" s="65">
        <v>2382525795.23</v>
      </c>
    </row>
    <row r="28" spans="1:4">
      <c r="A28">
        <v>2000</v>
      </c>
      <c r="B28">
        <v>100230102</v>
      </c>
      <c r="C28" s="67" t="s">
        <v>474</v>
      </c>
      <c r="D28" s="65">
        <v>20217.599999999999</v>
      </c>
    </row>
    <row r="29" spans="1:4">
      <c r="A29">
        <v>2000</v>
      </c>
      <c r="B29">
        <v>100230105</v>
      </c>
      <c r="C29" s="67" t="s">
        <v>475</v>
      </c>
      <c r="D29" s="65">
        <v>-500000000</v>
      </c>
    </row>
    <row r="30" spans="1:4">
      <c r="A30">
        <v>2000</v>
      </c>
      <c r="B30">
        <v>100230106</v>
      </c>
      <c r="C30" s="67" t="s">
        <v>476</v>
      </c>
      <c r="D30" s="65">
        <v>407107987.85000002</v>
      </c>
    </row>
    <row r="31" spans="1:4">
      <c r="A31">
        <v>2000</v>
      </c>
      <c r="B31">
        <v>100240100</v>
      </c>
      <c r="C31" s="67" t="s">
        <v>7</v>
      </c>
      <c r="D31" s="65">
        <v>115886394.72</v>
      </c>
    </row>
    <row r="32" spans="1:4">
      <c r="A32">
        <v>2000</v>
      </c>
      <c r="B32">
        <v>100240101</v>
      </c>
      <c r="C32" s="67" t="s">
        <v>8</v>
      </c>
      <c r="D32" s="65">
        <v>-50311364.390000001</v>
      </c>
    </row>
    <row r="33" spans="1:5" s="62" customFormat="1">
      <c r="B33" s="62" t="s">
        <v>402</v>
      </c>
      <c r="C33" s="69"/>
      <c r="D33" s="66">
        <v>2665327040.6999998</v>
      </c>
      <c r="E33" s="66">
        <f>+D33</f>
        <v>2665327040.6999998</v>
      </c>
    </row>
    <row r="34" spans="1:5">
      <c r="A34">
        <v>2000</v>
      </c>
      <c r="B34">
        <v>100250100</v>
      </c>
      <c r="C34" s="67" t="s">
        <v>9</v>
      </c>
      <c r="D34" s="66">
        <v>7721727403.9700003</v>
      </c>
      <c r="E34" s="65"/>
    </row>
    <row r="35" spans="1:5">
      <c r="A35">
        <v>2000</v>
      </c>
      <c r="B35">
        <v>100250105</v>
      </c>
      <c r="C35" s="67" t="s">
        <v>477</v>
      </c>
      <c r="D35" s="65">
        <v>-12656404.609999999</v>
      </c>
    </row>
    <row r="36" spans="1:5">
      <c r="A36">
        <v>2000</v>
      </c>
      <c r="B36">
        <v>100250106</v>
      </c>
      <c r="C36" s="67" t="s">
        <v>478</v>
      </c>
      <c r="D36" s="65">
        <v>208542567.74000001</v>
      </c>
    </row>
    <row r="37" spans="1:5" ht="15.75" customHeight="1">
      <c r="A37">
        <v>2000</v>
      </c>
      <c r="B37">
        <v>100260106</v>
      </c>
      <c r="C37" s="67" t="s">
        <v>10</v>
      </c>
      <c r="D37" s="65">
        <v>-0.03</v>
      </c>
    </row>
    <row r="38" spans="1:5" s="62" customFormat="1">
      <c r="A38" s="62">
        <v>2000</v>
      </c>
      <c r="B38" s="62">
        <v>100290000</v>
      </c>
      <c r="C38" s="69" t="s">
        <v>11</v>
      </c>
      <c r="D38" s="66">
        <v>638349570.28999996</v>
      </c>
    </row>
    <row r="39" spans="1:5" s="62" customFormat="1">
      <c r="B39" s="62" t="s">
        <v>403</v>
      </c>
      <c r="C39" s="69"/>
      <c r="D39" s="66">
        <v>8555963137.3599997</v>
      </c>
      <c r="E39" s="66">
        <f>+D39</f>
        <v>8555963137.3599997</v>
      </c>
    </row>
    <row r="40" spans="1:5">
      <c r="A40">
        <v>2000</v>
      </c>
      <c r="B40">
        <v>110300100</v>
      </c>
      <c r="C40" s="67" t="s">
        <v>12</v>
      </c>
      <c r="D40" s="65">
        <v>2877284656.1700001</v>
      </c>
    </row>
    <row r="41" spans="1:5">
      <c r="A41">
        <v>2000</v>
      </c>
      <c r="B41">
        <v>110300110</v>
      </c>
      <c r="C41" s="67" t="s">
        <v>13</v>
      </c>
      <c r="D41" s="65">
        <v>302815816.07999998</v>
      </c>
    </row>
    <row r="42" spans="1:5" s="62" customFormat="1">
      <c r="B42" s="62" t="s">
        <v>404</v>
      </c>
      <c r="C42" s="69"/>
      <c r="D42" s="66">
        <v>3180100472.25</v>
      </c>
      <c r="E42" s="66">
        <f>+D42</f>
        <v>3180100472.25</v>
      </c>
    </row>
    <row r="43" spans="1:5" s="62" customFormat="1">
      <c r="B43" s="62" t="s">
        <v>405</v>
      </c>
      <c r="C43" s="69"/>
      <c r="D43" s="66">
        <v>14404117988.690001</v>
      </c>
    </row>
    <row r="44" spans="1:5" s="62" customFormat="1">
      <c r="B44" s="62" t="s">
        <v>406</v>
      </c>
      <c r="C44" s="69"/>
      <c r="D44" s="66"/>
    </row>
    <row r="46" spans="1:5">
      <c r="A46">
        <v>2000</v>
      </c>
      <c r="B46">
        <v>110400100</v>
      </c>
      <c r="C46" s="67" t="s">
        <v>14</v>
      </c>
      <c r="D46" s="65">
        <v>17100224807.120001</v>
      </c>
    </row>
    <row r="47" spans="1:5">
      <c r="A47">
        <v>2000</v>
      </c>
      <c r="B47">
        <v>110400200</v>
      </c>
      <c r="C47" s="67" t="s">
        <v>15</v>
      </c>
      <c r="D47" s="65">
        <v>49255877880.190002</v>
      </c>
    </row>
    <row r="48" spans="1:5">
      <c r="A48">
        <v>2000</v>
      </c>
      <c r="B48">
        <v>110400210</v>
      </c>
      <c r="C48" s="67" t="s">
        <v>16</v>
      </c>
      <c r="D48" s="65">
        <v>12005718339.85</v>
      </c>
    </row>
    <row r="49" spans="1:4">
      <c r="A49">
        <v>2000</v>
      </c>
      <c r="B49">
        <v>110400410</v>
      </c>
      <c r="C49" s="67" t="s">
        <v>17</v>
      </c>
      <c r="D49" s="65">
        <v>21249999.920000002</v>
      </c>
    </row>
    <row r="50" spans="1:4">
      <c r="A50">
        <v>2000</v>
      </c>
      <c r="B50">
        <v>110400500</v>
      </c>
      <c r="C50" s="67" t="s">
        <v>18</v>
      </c>
      <c r="D50" s="65">
        <v>104717.15</v>
      </c>
    </row>
    <row r="51" spans="1:4">
      <c r="A51">
        <v>2000</v>
      </c>
      <c r="B51">
        <v>110400510</v>
      </c>
      <c r="C51" s="67" t="s">
        <v>19</v>
      </c>
      <c r="D51" s="65">
        <v>110214715.28</v>
      </c>
    </row>
    <row r="52" spans="1:4">
      <c r="A52">
        <v>2000</v>
      </c>
      <c r="B52">
        <v>110400600</v>
      </c>
      <c r="C52" s="67" t="s">
        <v>20</v>
      </c>
      <c r="D52" s="65">
        <v>234000</v>
      </c>
    </row>
    <row r="53" spans="1:4">
      <c r="A53">
        <v>2000</v>
      </c>
      <c r="B53">
        <v>110400610</v>
      </c>
      <c r="C53" s="67" t="s">
        <v>407</v>
      </c>
      <c r="D53" s="65">
        <v>29336716.48</v>
      </c>
    </row>
    <row r="54" spans="1:4">
      <c r="A54">
        <v>2000</v>
      </c>
      <c r="B54">
        <v>110400800</v>
      </c>
      <c r="C54" s="67" t="s">
        <v>21</v>
      </c>
      <c r="D54" s="65">
        <v>1974076.13</v>
      </c>
    </row>
    <row r="55" spans="1:4">
      <c r="A55">
        <v>2000</v>
      </c>
      <c r="B55">
        <v>110400900</v>
      </c>
      <c r="C55" s="67" t="s">
        <v>22</v>
      </c>
      <c r="D55" s="65">
        <v>-4513917.24</v>
      </c>
    </row>
    <row r="56" spans="1:4" s="62" customFormat="1">
      <c r="B56" s="62" t="s">
        <v>408</v>
      </c>
      <c r="C56" s="69"/>
      <c r="D56" s="66">
        <v>78520421334.880005</v>
      </c>
    </row>
    <row r="57" spans="1:4" s="62" customFormat="1">
      <c r="B57" s="62" t="s">
        <v>409</v>
      </c>
      <c r="C57" s="69"/>
      <c r="D57" s="66"/>
    </row>
    <row r="59" spans="1:4">
      <c r="A59">
        <v>2000</v>
      </c>
      <c r="B59">
        <v>110500101</v>
      </c>
      <c r="C59" s="67" t="s">
        <v>23</v>
      </c>
      <c r="D59" s="65">
        <v>927145.07</v>
      </c>
    </row>
    <row r="60" spans="1:4">
      <c r="A60">
        <v>2000</v>
      </c>
      <c r="B60">
        <v>110500102</v>
      </c>
      <c r="C60" s="67" t="s">
        <v>24</v>
      </c>
      <c r="D60" s="65">
        <v>1786224.55</v>
      </c>
    </row>
    <row r="61" spans="1:4">
      <c r="A61">
        <v>2000</v>
      </c>
      <c r="B61">
        <v>110500103</v>
      </c>
      <c r="C61" s="67" t="s">
        <v>25</v>
      </c>
      <c r="D61" s="65">
        <v>115562.79</v>
      </c>
    </row>
    <row r="62" spans="1:4">
      <c r="A62">
        <v>2000</v>
      </c>
      <c r="B62">
        <v>110500104</v>
      </c>
      <c r="C62" s="67" t="s">
        <v>26</v>
      </c>
      <c r="D62" s="65">
        <v>409032.07</v>
      </c>
    </row>
    <row r="63" spans="1:4">
      <c r="A63">
        <v>2000</v>
      </c>
      <c r="B63">
        <v>110500105</v>
      </c>
      <c r="C63" s="67" t="s">
        <v>27</v>
      </c>
      <c r="D63" s="65">
        <v>6090612.7699999996</v>
      </c>
    </row>
    <row r="64" spans="1:4">
      <c r="A64">
        <v>2000</v>
      </c>
      <c r="B64">
        <v>110500106</v>
      </c>
      <c r="C64" s="67" t="s">
        <v>28</v>
      </c>
      <c r="D64" s="65">
        <v>7130844.3099999996</v>
      </c>
    </row>
    <row r="65" spans="1:4">
      <c r="A65">
        <v>2000</v>
      </c>
      <c r="B65">
        <v>110500107</v>
      </c>
      <c r="C65" s="67" t="s">
        <v>29</v>
      </c>
      <c r="D65" s="65">
        <v>105722.25</v>
      </c>
    </row>
    <row r="66" spans="1:4">
      <c r="A66">
        <v>2000</v>
      </c>
      <c r="B66">
        <v>110500108</v>
      </c>
      <c r="C66" s="67" t="s">
        <v>30</v>
      </c>
      <c r="D66" s="65">
        <v>142674.63</v>
      </c>
    </row>
    <row r="67" spans="1:4">
      <c r="A67">
        <v>2000</v>
      </c>
      <c r="B67">
        <v>110500109</v>
      </c>
      <c r="C67" s="67" t="s">
        <v>31</v>
      </c>
      <c r="D67" s="65">
        <v>917423.16</v>
      </c>
    </row>
    <row r="68" spans="1:4">
      <c r="A68">
        <v>2000</v>
      </c>
      <c r="B68">
        <v>110500111</v>
      </c>
      <c r="C68" s="67" t="s">
        <v>32</v>
      </c>
      <c r="D68" s="65">
        <v>53934.8</v>
      </c>
    </row>
    <row r="69" spans="1:4">
      <c r="A69">
        <v>2000</v>
      </c>
      <c r="B69">
        <v>110500112</v>
      </c>
      <c r="C69" s="67" t="s">
        <v>33</v>
      </c>
      <c r="D69" s="65">
        <v>24165.27</v>
      </c>
    </row>
    <row r="70" spans="1:4">
      <c r="A70">
        <v>2000</v>
      </c>
      <c r="B70">
        <v>110500113</v>
      </c>
      <c r="C70" s="67" t="s">
        <v>34</v>
      </c>
      <c r="D70" s="65">
        <v>5039.3999999999996</v>
      </c>
    </row>
    <row r="71" spans="1:4">
      <c r="A71">
        <v>2000</v>
      </c>
      <c r="B71">
        <v>110500114</v>
      </c>
      <c r="C71" s="67" t="s">
        <v>35</v>
      </c>
      <c r="D71" s="65">
        <v>145140</v>
      </c>
    </row>
    <row r="72" spans="1:4">
      <c r="A72">
        <v>2000</v>
      </c>
      <c r="B72">
        <v>110500115</v>
      </c>
      <c r="C72" s="67" t="s">
        <v>36</v>
      </c>
      <c r="D72" s="65">
        <v>8493337.3499999996</v>
      </c>
    </row>
    <row r="73" spans="1:4">
      <c r="A73">
        <v>2000</v>
      </c>
      <c r="B73">
        <v>110500116</v>
      </c>
      <c r="C73" s="67" t="s">
        <v>37</v>
      </c>
      <c r="D73" s="65">
        <v>2859.5</v>
      </c>
    </row>
    <row r="74" spans="1:4">
      <c r="A74">
        <v>2000</v>
      </c>
      <c r="B74">
        <v>110500118</v>
      </c>
      <c r="C74" s="67" t="s">
        <v>38</v>
      </c>
      <c r="D74" s="65">
        <v>3376691.43</v>
      </c>
    </row>
    <row r="75" spans="1:4">
      <c r="A75">
        <v>2000</v>
      </c>
      <c r="B75">
        <v>110500119</v>
      </c>
      <c r="C75" s="67" t="s">
        <v>39</v>
      </c>
      <c r="D75" s="65">
        <v>36747.379999999997</v>
      </c>
    </row>
    <row r="76" spans="1:4">
      <c r="A76">
        <v>2000</v>
      </c>
      <c r="B76">
        <v>110500120</v>
      </c>
      <c r="C76" s="67" t="s">
        <v>40</v>
      </c>
      <c r="D76" s="65">
        <v>142882.84</v>
      </c>
    </row>
    <row r="77" spans="1:4">
      <c r="A77">
        <v>2000</v>
      </c>
      <c r="B77">
        <v>110500121</v>
      </c>
      <c r="C77" s="67" t="s">
        <v>41</v>
      </c>
      <c r="D77" s="65">
        <v>90358.2</v>
      </c>
    </row>
    <row r="78" spans="1:4">
      <c r="A78">
        <v>2000</v>
      </c>
      <c r="B78">
        <v>110500122</v>
      </c>
      <c r="C78" s="67" t="s">
        <v>42</v>
      </c>
      <c r="D78" s="65">
        <v>2407596.75</v>
      </c>
    </row>
    <row r="79" spans="1:4">
      <c r="A79">
        <v>2000</v>
      </c>
      <c r="B79">
        <v>110500123</v>
      </c>
      <c r="C79" s="67" t="s">
        <v>43</v>
      </c>
      <c r="D79" s="65">
        <v>27859.81</v>
      </c>
    </row>
    <row r="80" spans="1:4">
      <c r="A80">
        <v>2000</v>
      </c>
      <c r="B80">
        <v>110500124</v>
      </c>
      <c r="C80" s="67" t="s">
        <v>44</v>
      </c>
      <c r="D80" s="65">
        <v>522471.08</v>
      </c>
    </row>
    <row r="81" spans="1:4">
      <c r="A81">
        <v>2000</v>
      </c>
      <c r="B81">
        <v>110500127</v>
      </c>
      <c r="C81" s="67" t="s">
        <v>45</v>
      </c>
      <c r="D81" s="65">
        <v>436298.72</v>
      </c>
    </row>
    <row r="82" spans="1:4">
      <c r="A82">
        <v>2000</v>
      </c>
      <c r="B82">
        <v>110500128</v>
      </c>
      <c r="C82" s="67" t="s">
        <v>46</v>
      </c>
      <c r="D82" s="65">
        <v>100253.65</v>
      </c>
    </row>
    <row r="83" spans="1:4">
      <c r="A83">
        <v>2000</v>
      </c>
      <c r="B83">
        <v>110500129</v>
      </c>
      <c r="C83" s="67" t="s">
        <v>47</v>
      </c>
      <c r="D83" s="65">
        <v>38826.69</v>
      </c>
    </row>
    <row r="84" spans="1:4">
      <c r="A84">
        <v>2000</v>
      </c>
      <c r="B84">
        <v>110500130</v>
      </c>
      <c r="C84" s="67" t="s">
        <v>48</v>
      </c>
      <c r="D84" s="65">
        <v>816857.93</v>
      </c>
    </row>
    <row r="85" spans="1:4" s="62" customFormat="1">
      <c r="B85" s="62" t="s">
        <v>410</v>
      </c>
      <c r="C85" s="69"/>
      <c r="D85" s="66">
        <v>34346562.399999999</v>
      </c>
    </row>
    <row r="86" spans="1:4" s="62" customFormat="1">
      <c r="B86" s="62" t="s">
        <v>187</v>
      </c>
      <c r="C86" s="69"/>
      <c r="D86" s="66"/>
    </row>
    <row r="88" spans="1:4">
      <c r="A88">
        <v>2000</v>
      </c>
      <c r="B88">
        <v>110600100</v>
      </c>
      <c r="C88" s="67" t="s">
        <v>49</v>
      </c>
      <c r="D88" s="65">
        <v>45620915.920000002</v>
      </c>
    </row>
    <row r="89" spans="1:4">
      <c r="A89">
        <v>2000</v>
      </c>
      <c r="B89">
        <v>110600200</v>
      </c>
      <c r="C89" s="67" t="s">
        <v>50</v>
      </c>
      <c r="D89" s="65">
        <v>530151350.38</v>
      </c>
    </row>
    <row r="90" spans="1:4" s="62" customFormat="1">
      <c r="B90" s="62" t="s">
        <v>411</v>
      </c>
      <c r="C90" s="69"/>
      <c r="D90" s="66">
        <v>575772266.29999995</v>
      </c>
    </row>
    <row r="91" spans="1:4" s="62" customFormat="1">
      <c r="B91" s="62" t="s">
        <v>412</v>
      </c>
      <c r="C91" s="69"/>
      <c r="D91" s="66"/>
    </row>
    <row r="93" spans="1:4">
      <c r="A93">
        <v>2000</v>
      </c>
      <c r="B93">
        <v>130100100</v>
      </c>
      <c r="C93" s="67" t="s">
        <v>51</v>
      </c>
      <c r="D93" s="65">
        <v>4455701.68</v>
      </c>
    </row>
    <row r="94" spans="1:4">
      <c r="A94">
        <v>2000</v>
      </c>
      <c r="B94">
        <v>130100110</v>
      </c>
      <c r="C94" s="67" t="s">
        <v>52</v>
      </c>
      <c r="D94" s="65">
        <v>619980.16</v>
      </c>
    </row>
    <row r="95" spans="1:4">
      <c r="A95">
        <v>2000</v>
      </c>
      <c r="B95">
        <v>130200100</v>
      </c>
      <c r="C95" s="67" t="s">
        <v>53</v>
      </c>
      <c r="D95" s="65">
        <v>1146376.79</v>
      </c>
    </row>
    <row r="96" spans="1:4">
      <c r="A96">
        <v>2000</v>
      </c>
      <c r="B96">
        <v>130300100</v>
      </c>
      <c r="C96" s="67" t="s">
        <v>54</v>
      </c>
      <c r="D96" s="65">
        <v>15651409.34</v>
      </c>
    </row>
    <row r="97" spans="1:4">
      <c r="A97">
        <v>2000</v>
      </c>
      <c r="B97">
        <v>130900100</v>
      </c>
      <c r="C97" s="67" t="s">
        <v>55</v>
      </c>
      <c r="D97" s="65">
        <v>5603409</v>
      </c>
    </row>
    <row r="98" spans="1:4">
      <c r="A98">
        <v>2000</v>
      </c>
      <c r="B98">
        <v>130900110</v>
      </c>
      <c r="C98" s="67" t="s">
        <v>56</v>
      </c>
      <c r="D98" s="65">
        <v>-1067531</v>
      </c>
    </row>
    <row r="99" spans="1:4" s="62" customFormat="1">
      <c r="B99" s="62" t="s">
        <v>382</v>
      </c>
      <c r="C99" s="69"/>
      <c r="D99" s="66">
        <v>26409345.969999999</v>
      </c>
    </row>
    <row r="100" spans="1:4" s="62" customFormat="1">
      <c r="B100" s="62" t="s">
        <v>479</v>
      </c>
      <c r="C100" s="69"/>
      <c r="D100" s="66"/>
    </row>
    <row r="102" spans="1:4" s="62" customFormat="1">
      <c r="B102" s="62" t="s">
        <v>413</v>
      </c>
      <c r="C102" s="69"/>
      <c r="D102" s="66">
        <v>93561067498.240005</v>
      </c>
    </row>
    <row r="103" spans="1:4" s="62" customFormat="1">
      <c r="B103" s="62" t="s">
        <v>409</v>
      </c>
      <c r="C103" s="69"/>
      <c r="D103" s="66"/>
    </row>
    <row r="104" spans="1:4" s="62" customFormat="1">
      <c r="B104" s="62" t="s">
        <v>383</v>
      </c>
      <c r="C104" s="69"/>
      <c r="D104" s="66"/>
    </row>
    <row r="105" spans="1:4">
      <c r="B105" t="s">
        <v>200</v>
      </c>
    </row>
    <row r="106" spans="1:4">
      <c r="A106">
        <v>2000</v>
      </c>
      <c r="B106">
        <v>120100100</v>
      </c>
      <c r="C106" s="67" t="s">
        <v>57</v>
      </c>
      <c r="D106" s="65">
        <v>6961498986.2700005</v>
      </c>
    </row>
    <row r="107" spans="1:4">
      <c r="D107" s="65">
        <v>6961498986.2700005</v>
      </c>
    </row>
    <row r="108" spans="1:4">
      <c r="A108">
        <v>2000</v>
      </c>
      <c r="B108">
        <v>120100510</v>
      </c>
      <c r="C108" s="67" t="s">
        <v>58</v>
      </c>
      <c r="D108" s="65">
        <v>1825588822.02</v>
      </c>
    </row>
    <row r="109" spans="1:4">
      <c r="D109" s="65">
        <v>1825588822.02</v>
      </c>
    </row>
    <row r="110" spans="1:4">
      <c r="A110">
        <v>2000</v>
      </c>
      <c r="B110">
        <v>120200100</v>
      </c>
      <c r="C110" s="67" t="s">
        <v>59</v>
      </c>
      <c r="D110" s="65">
        <v>62427673037.940002</v>
      </c>
    </row>
    <row r="111" spans="1:4">
      <c r="A111">
        <v>2000</v>
      </c>
      <c r="B111">
        <v>120200510</v>
      </c>
      <c r="C111" s="67" t="s">
        <v>60</v>
      </c>
      <c r="D111" s="65">
        <v>9617399674.0599995</v>
      </c>
    </row>
    <row r="112" spans="1:4">
      <c r="A112">
        <v>2000</v>
      </c>
      <c r="B112">
        <v>120200600</v>
      </c>
      <c r="C112" s="67" t="s">
        <v>61</v>
      </c>
      <c r="D112" s="65">
        <v>-327780324.22000003</v>
      </c>
    </row>
    <row r="113" spans="1:4">
      <c r="D113" s="65">
        <v>71717292387.779999</v>
      </c>
    </row>
    <row r="114" spans="1:4">
      <c r="A114">
        <v>2000</v>
      </c>
      <c r="B114">
        <v>120400100</v>
      </c>
      <c r="C114" s="67" t="s">
        <v>62</v>
      </c>
      <c r="D114" s="65">
        <v>8908474554.0100002</v>
      </c>
    </row>
    <row r="115" spans="1:4">
      <c r="A115">
        <v>2000</v>
      </c>
      <c r="B115">
        <v>120400510</v>
      </c>
      <c r="C115" s="67" t="s">
        <v>63</v>
      </c>
      <c r="D115" s="65">
        <v>724018908.44000006</v>
      </c>
    </row>
    <row r="116" spans="1:4">
      <c r="A116">
        <v>2000</v>
      </c>
      <c r="B116">
        <v>120400600</v>
      </c>
      <c r="C116" s="67" t="s">
        <v>64</v>
      </c>
      <c r="D116" s="65">
        <v>-59210561.810000002</v>
      </c>
    </row>
    <row r="117" spans="1:4">
      <c r="D117" s="65">
        <v>9573282900.6399994</v>
      </c>
    </row>
    <row r="118" spans="1:4">
      <c r="A118">
        <v>2000</v>
      </c>
      <c r="B118">
        <v>120500100</v>
      </c>
      <c r="C118" s="67" t="s">
        <v>65</v>
      </c>
      <c r="D118" s="65">
        <v>8059356970.54</v>
      </c>
    </row>
    <row r="119" spans="1:4">
      <c r="A119">
        <v>2000</v>
      </c>
      <c r="B119">
        <v>120500510</v>
      </c>
      <c r="C119" s="67" t="s">
        <v>66</v>
      </c>
      <c r="D119" s="65">
        <v>460389578.60000002</v>
      </c>
    </row>
    <row r="120" spans="1:4">
      <c r="A120">
        <v>2000</v>
      </c>
      <c r="B120">
        <v>120500600</v>
      </c>
      <c r="C120" s="67" t="s">
        <v>67</v>
      </c>
      <c r="D120" s="65">
        <v>-331678880.42000002</v>
      </c>
    </row>
    <row r="121" spans="1:4">
      <c r="D121" s="65">
        <v>8188067668.7200003</v>
      </c>
    </row>
    <row r="122" spans="1:4">
      <c r="A122">
        <v>2000</v>
      </c>
      <c r="B122">
        <v>120600100</v>
      </c>
      <c r="C122" s="67" t="s">
        <v>68</v>
      </c>
      <c r="D122" s="65">
        <v>1087878827</v>
      </c>
    </row>
    <row r="123" spans="1:4">
      <c r="A123">
        <v>2000</v>
      </c>
      <c r="B123">
        <v>120600510</v>
      </c>
      <c r="C123" s="67" t="s">
        <v>69</v>
      </c>
      <c r="D123" s="65">
        <v>278530889.39999998</v>
      </c>
    </row>
    <row r="124" spans="1:4">
      <c r="A124">
        <v>2000</v>
      </c>
      <c r="B124">
        <v>120600600</v>
      </c>
      <c r="C124" s="67" t="s">
        <v>70</v>
      </c>
      <c r="D124" s="65">
        <v>-1890474.4</v>
      </c>
    </row>
    <row r="125" spans="1:4">
      <c r="D125" s="65">
        <v>1364519242</v>
      </c>
    </row>
    <row r="126" spans="1:4">
      <c r="A126">
        <v>2000</v>
      </c>
      <c r="B126">
        <v>120700100</v>
      </c>
      <c r="C126" s="67" t="s">
        <v>71</v>
      </c>
      <c r="D126" s="65">
        <v>1433140351.8399999</v>
      </c>
    </row>
    <row r="127" spans="1:4">
      <c r="A127">
        <v>2000</v>
      </c>
      <c r="B127">
        <v>120700300</v>
      </c>
      <c r="C127" s="67" t="s">
        <v>72</v>
      </c>
      <c r="D127" s="65">
        <v>7202.07</v>
      </c>
    </row>
    <row r="128" spans="1:4">
      <c r="A128">
        <v>2000</v>
      </c>
      <c r="B128">
        <v>120700400</v>
      </c>
      <c r="C128" s="67" t="s">
        <v>73</v>
      </c>
      <c r="D128" s="65">
        <v>-18</v>
      </c>
    </row>
    <row r="129" spans="1:4">
      <c r="A129">
        <v>2000</v>
      </c>
      <c r="B129">
        <v>120700500</v>
      </c>
      <c r="C129" s="67" t="s">
        <v>74</v>
      </c>
      <c r="D129" s="65">
        <v>-7202.07</v>
      </c>
    </row>
    <row r="130" spans="1:4">
      <c r="A130">
        <v>2000</v>
      </c>
      <c r="B130">
        <v>120700510</v>
      </c>
      <c r="C130" s="67" t="s">
        <v>75</v>
      </c>
      <c r="D130" s="65">
        <v>66322011</v>
      </c>
    </row>
    <row r="131" spans="1:4">
      <c r="A131">
        <v>2000</v>
      </c>
      <c r="B131">
        <v>120700600</v>
      </c>
      <c r="C131" s="67" t="s">
        <v>76</v>
      </c>
      <c r="D131" s="65">
        <v>-332591217.89999998</v>
      </c>
    </row>
    <row r="132" spans="1:4">
      <c r="D132" s="65">
        <v>1166871126.9400001</v>
      </c>
    </row>
    <row r="133" spans="1:4">
      <c r="A133">
        <v>2000</v>
      </c>
      <c r="B133">
        <v>120800100</v>
      </c>
      <c r="C133" s="67" t="s">
        <v>77</v>
      </c>
      <c r="D133" s="65">
        <v>119289980.69</v>
      </c>
    </row>
    <row r="134" spans="1:4">
      <c r="A134">
        <v>2000</v>
      </c>
      <c r="B134">
        <v>120800300</v>
      </c>
      <c r="C134" s="67" t="s">
        <v>78</v>
      </c>
      <c r="D134" s="65">
        <v>281995.84000000003</v>
      </c>
    </row>
    <row r="135" spans="1:4">
      <c r="A135">
        <v>2000</v>
      </c>
      <c r="B135">
        <v>120800400</v>
      </c>
      <c r="C135" s="67" t="s">
        <v>79</v>
      </c>
      <c r="D135" s="65">
        <v>-17530</v>
      </c>
    </row>
    <row r="136" spans="1:4">
      <c r="A136">
        <v>2000</v>
      </c>
      <c r="B136">
        <v>120800500</v>
      </c>
      <c r="C136" s="67" t="s">
        <v>74</v>
      </c>
      <c r="D136" s="65">
        <v>-281995.84000000003</v>
      </c>
    </row>
    <row r="137" spans="1:4">
      <c r="A137">
        <v>2000</v>
      </c>
      <c r="B137">
        <v>120800510</v>
      </c>
      <c r="C137" s="67" t="s">
        <v>80</v>
      </c>
      <c r="D137" s="65">
        <v>42703248.259999998</v>
      </c>
    </row>
    <row r="138" spans="1:4">
      <c r="A138">
        <v>2000</v>
      </c>
      <c r="B138">
        <v>120800600</v>
      </c>
      <c r="C138" s="67" t="s">
        <v>81</v>
      </c>
      <c r="D138" s="65">
        <v>-501582.05</v>
      </c>
    </row>
    <row r="139" spans="1:4">
      <c r="D139" s="65">
        <v>161474116.90000001</v>
      </c>
    </row>
    <row r="140" spans="1:4">
      <c r="A140">
        <v>2000</v>
      </c>
      <c r="B140">
        <v>120900100</v>
      </c>
      <c r="C140" s="67" t="s">
        <v>82</v>
      </c>
      <c r="D140" s="65">
        <v>224765921.65000001</v>
      </c>
    </row>
    <row r="141" spans="1:4">
      <c r="A141">
        <v>2000</v>
      </c>
      <c r="B141">
        <v>120900400</v>
      </c>
      <c r="C141" s="67" t="s">
        <v>83</v>
      </c>
      <c r="D141" s="65">
        <v>-53</v>
      </c>
    </row>
    <row r="142" spans="1:4">
      <c r="A142">
        <v>2000</v>
      </c>
      <c r="B142">
        <v>120900510</v>
      </c>
      <c r="C142" s="67" t="s">
        <v>84</v>
      </c>
      <c r="D142" s="65">
        <v>116034771.54000001</v>
      </c>
    </row>
    <row r="143" spans="1:4">
      <c r="A143">
        <v>2000</v>
      </c>
      <c r="B143">
        <v>120900600</v>
      </c>
      <c r="C143" s="67" t="s">
        <v>85</v>
      </c>
      <c r="D143" s="65">
        <v>-117883.48</v>
      </c>
    </row>
    <row r="144" spans="1:4">
      <c r="D144" s="65">
        <v>340682756.70999998</v>
      </c>
    </row>
    <row r="145" spans="1:4">
      <c r="A145">
        <v>2000</v>
      </c>
      <c r="B145">
        <v>121100100</v>
      </c>
      <c r="C145" s="67" t="s">
        <v>35</v>
      </c>
      <c r="D145" s="65">
        <v>198155439.40000001</v>
      </c>
    </row>
    <row r="146" spans="1:4">
      <c r="A146">
        <v>2000</v>
      </c>
      <c r="B146">
        <v>121100300</v>
      </c>
      <c r="C146" s="67" t="s">
        <v>86</v>
      </c>
      <c r="D146" s="65">
        <v>21466.560000000001</v>
      </c>
    </row>
    <row r="147" spans="1:4">
      <c r="A147">
        <v>2000</v>
      </c>
      <c r="B147">
        <v>121100400</v>
      </c>
      <c r="C147" s="67" t="s">
        <v>87</v>
      </c>
      <c r="D147" s="65">
        <v>-54984.51</v>
      </c>
    </row>
    <row r="148" spans="1:4">
      <c r="A148">
        <v>2000</v>
      </c>
      <c r="B148">
        <v>121100500</v>
      </c>
      <c r="C148" s="67" t="s">
        <v>88</v>
      </c>
      <c r="D148" s="65">
        <v>-21466.560000000001</v>
      </c>
    </row>
    <row r="149" spans="1:4">
      <c r="A149">
        <v>2000</v>
      </c>
      <c r="B149">
        <v>121100510</v>
      </c>
      <c r="C149" s="67" t="s">
        <v>89</v>
      </c>
      <c r="D149" s="65">
        <v>30715030.5</v>
      </c>
    </row>
    <row r="150" spans="1:4">
      <c r="A150">
        <v>2000</v>
      </c>
      <c r="B150">
        <v>121100600</v>
      </c>
      <c r="C150" s="67" t="s">
        <v>90</v>
      </c>
      <c r="D150" s="65">
        <v>-438184.9</v>
      </c>
    </row>
    <row r="151" spans="1:4">
      <c r="D151" s="65">
        <v>228377300.49000001</v>
      </c>
    </row>
    <row r="152" spans="1:4">
      <c r="A152">
        <v>2000</v>
      </c>
      <c r="B152">
        <v>121200100</v>
      </c>
      <c r="C152" s="67" t="s">
        <v>37</v>
      </c>
      <c r="D152" s="65">
        <v>67339370.980000004</v>
      </c>
    </row>
    <row r="153" spans="1:4">
      <c r="A153">
        <v>2000</v>
      </c>
      <c r="B153">
        <v>121200300</v>
      </c>
      <c r="C153" s="67" t="s">
        <v>91</v>
      </c>
      <c r="D153" s="65">
        <v>666786.69999999995</v>
      </c>
    </row>
    <row r="154" spans="1:4">
      <c r="A154">
        <v>2000</v>
      </c>
      <c r="B154">
        <v>121200400</v>
      </c>
      <c r="C154" s="67" t="s">
        <v>92</v>
      </c>
      <c r="D154" s="65">
        <v>-79</v>
      </c>
    </row>
    <row r="155" spans="1:4">
      <c r="A155">
        <v>2000</v>
      </c>
      <c r="B155">
        <v>121200500</v>
      </c>
      <c r="C155" s="67" t="s">
        <v>93</v>
      </c>
      <c r="D155" s="65">
        <v>-666786.69999999995</v>
      </c>
    </row>
    <row r="156" spans="1:4">
      <c r="A156">
        <v>2000</v>
      </c>
      <c r="B156">
        <v>121200510</v>
      </c>
      <c r="C156" s="67" t="s">
        <v>94</v>
      </c>
      <c r="D156" s="65">
        <v>7204425.4100000001</v>
      </c>
    </row>
    <row r="157" spans="1:4">
      <c r="A157">
        <v>2000</v>
      </c>
      <c r="B157">
        <v>121200600</v>
      </c>
      <c r="C157" s="67" t="s">
        <v>95</v>
      </c>
      <c r="D157" s="65">
        <v>-1553699.31</v>
      </c>
    </row>
    <row r="158" spans="1:4">
      <c r="D158" s="65">
        <v>72990018.079999998</v>
      </c>
    </row>
    <row r="159" spans="1:4">
      <c r="A159">
        <v>2000</v>
      </c>
      <c r="B159">
        <v>121110100</v>
      </c>
      <c r="C159" s="67" t="s">
        <v>96</v>
      </c>
      <c r="D159" s="65">
        <v>4150145.13</v>
      </c>
    </row>
    <row r="160" spans="1:4">
      <c r="A160">
        <v>2000</v>
      </c>
      <c r="B160">
        <v>121110400</v>
      </c>
      <c r="C160" s="67" t="s">
        <v>97</v>
      </c>
      <c r="D160" s="65">
        <v>-8</v>
      </c>
    </row>
    <row r="161" spans="1:4">
      <c r="A161">
        <v>2000</v>
      </c>
      <c r="B161">
        <v>121110510</v>
      </c>
      <c r="C161" s="67" t="s">
        <v>98</v>
      </c>
      <c r="D161" s="65">
        <v>1138990.17</v>
      </c>
    </row>
    <row r="162" spans="1:4">
      <c r="A162">
        <v>2000</v>
      </c>
      <c r="B162">
        <v>121110511</v>
      </c>
      <c r="C162" s="67" t="s">
        <v>99</v>
      </c>
      <c r="D162" s="65">
        <v>-847367.4</v>
      </c>
    </row>
    <row r="163" spans="1:4">
      <c r="A163">
        <v>2000</v>
      </c>
      <c r="B163">
        <v>121110600</v>
      </c>
      <c r="C163" s="67" t="s">
        <v>100</v>
      </c>
      <c r="D163" s="65">
        <v>-38917.01</v>
      </c>
    </row>
    <row r="164" spans="1:4">
      <c r="D164" s="65">
        <v>4402842.8899999997</v>
      </c>
    </row>
    <row r="165" spans="1:4">
      <c r="A165">
        <v>2000</v>
      </c>
      <c r="B165">
        <v>121300100</v>
      </c>
      <c r="C165" s="67" t="s">
        <v>101</v>
      </c>
      <c r="D165" s="65">
        <v>120116750.51000001</v>
      </c>
    </row>
    <row r="166" spans="1:4">
      <c r="A166">
        <v>2000</v>
      </c>
      <c r="B166">
        <v>121300300</v>
      </c>
      <c r="C166" s="67" t="s">
        <v>102</v>
      </c>
      <c r="D166" s="65">
        <v>364605.64</v>
      </c>
    </row>
    <row r="167" spans="1:4">
      <c r="A167">
        <v>2000</v>
      </c>
      <c r="B167">
        <v>121300400</v>
      </c>
      <c r="C167" s="67" t="s">
        <v>103</v>
      </c>
      <c r="D167" s="65">
        <v>-30645</v>
      </c>
    </row>
    <row r="168" spans="1:4">
      <c r="A168">
        <v>2000</v>
      </c>
      <c r="B168">
        <v>121300500</v>
      </c>
      <c r="C168" s="67" t="s">
        <v>104</v>
      </c>
      <c r="D168" s="65">
        <v>-364605.64</v>
      </c>
    </row>
    <row r="169" spans="1:4">
      <c r="A169">
        <v>2000</v>
      </c>
      <c r="B169">
        <v>121300510</v>
      </c>
      <c r="C169" s="67" t="s">
        <v>105</v>
      </c>
      <c r="D169" s="65">
        <v>21777127.280000001</v>
      </c>
    </row>
    <row r="170" spans="1:4">
      <c r="A170">
        <v>2000</v>
      </c>
      <c r="B170">
        <v>121300600</v>
      </c>
      <c r="C170" s="67" t="s">
        <v>106</v>
      </c>
      <c r="D170" s="65">
        <v>-1540764.67</v>
      </c>
    </row>
    <row r="171" spans="1:4">
      <c r="D171" s="65">
        <v>140322468.12</v>
      </c>
    </row>
    <row r="172" spans="1:4">
      <c r="A172">
        <v>2000</v>
      </c>
      <c r="B172">
        <v>121400100</v>
      </c>
      <c r="C172" s="67" t="s">
        <v>107</v>
      </c>
      <c r="D172" s="65">
        <v>1889945788.1500001</v>
      </c>
    </row>
    <row r="173" spans="1:4">
      <c r="A173">
        <v>2000</v>
      </c>
      <c r="B173">
        <v>121400300</v>
      </c>
      <c r="C173" s="67" t="s">
        <v>108</v>
      </c>
      <c r="D173" s="65">
        <v>78697.740000000005</v>
      </c>
    </row>
    <row r="174" spans="1:4">
      <c r="A174">
        <v>2000</v>
      </c>
      <c r="B174">
        <v>121400500</v>
      </c>
      <c r="C174" s="67" t="s">
        <v>109</v>
      </c>
      <c r="D174" s="65">
        <v>-78697.740000000005</v>
      </c>
    </row>
    <row r="175" spans="1:4">
      <c r="A175">
        <v>2000</v>
      </c>
      <c r="B175">
        <v>121400510</v>
      </c>
      <c r="C175" s="67" t="s">
        <v>110</v>
      </c>
      <c r="D175" s="65">
        <v>273427208.00999999</v>
      </c>
    </row>
    <row r="176" spans="1:4">
      <c r="A176">
        <v>2000</v>
      </c>
      <c r="B176">
        <v>121400600</v>
      </c>
      <c r="C176" s="67" t="s">
        <v>111</v>
      </c>
      <c r="D176" s="65">
        <v>-8346330.5599999996</v>
      </c>
    </row>
    <row r="177" spans="1:4">
      <c r="D177" s="65">
        <v>2155026665.5999999</v>
      </c>
    </row>
    <row r="178" spans="1:4">
      <c r="A178">
        <v>2000</v>
      </c>
      <c r="B178">
        <v>121500100</v>
      </c>
      <c r="C178" s="67" t="s">
        <v>112</v>
      </c>
      <c r="D178" s="65">
        <v>49749365.020000003</v>
      </c>
    </row>
    <row r="179" spans="1:4">
      <c r="A179">
        <v>2000</v>
      </c>
      <c r="B179">
        <v>121500400</v>
      </c>
      <c r="C179" s="67" t="s">
        <v>113</v>
      </c>
      <c r="D179" s="65">
        <v>-7807</v>
      </c>
    </row>
    <row r="180" spans="1:4">
      <c r="A180">
        <v>2000</v>
      </c>
      <c r="B180">
        <v>121500510</v>
      </c>
      <c r="C180" s="67" t="s">
        <v>114</v>
      </c>
      <c r="D180" s="65">
        <v>12272662.310000001</v>
      </c>
    </row>
    <row r="181" spans="1:4">
      <c r="A181">
        <v>2000</v>
      </c>
      <c r="B181">
        <v>121500600</v>
      </c>
      <c r="C181" s="67" t="s">
        <v>115</v>
      </c>
      <c r="D181" s="65">
        <v>-578469.80000000005</v>
      </c>
    </row>
    <row r="182" spans="1:4">
      <c r="D182" s="65">
        <v>61435750.530000001</v>
      </c>
    </row>
    <row r="183" spans="1:4">
      <c r="A183">
        <v>2000</v>
      </c>
      <c r="B183">
        <v>121700100</v>
      </c>
      <c r="C183" s="67" t="s">
        <v>116</v>
      </c>
      <c r="D183" s="65">
        <v>18239414.199999999</v>
      </c>
    </row>
    <row r="184" spans="1:4">
      <c r="A184">
        <v>2000</v>
      </c>
      <c r="B184">
        <v>121700300</v>
      </c>
      <c r="C184" s="67" t="s">
        <v>117</v>
      </c>
      <c r="D184" s="65">
        <v>138000</v>
      </c>
    </row>
    <row r="185" spans="1:4">
      <c r="A185">
        <v>2000</v>
      </c>
      <c r="B185">
        <v>121700400</v>
      </c>
      <c r="C185" s="67" t="s">
        <v>118</v>
      </c>
      <c r="D185" s="65">
        <v>-15263</v>
      </c>
    </row>
    <row r="186" spans="1:4">
      <c r="A186">
        <v>2000</v>
      </c>
      <c r="B186">
        <v>121700500</v>
      </c>
      <c r="C186" s="67" t="s">
        <v>119</v>
      </c>
      <c r="D186" s="65">
        <v>-138000</v>
      </c>
    </row>
    <row r="187" spans="1:4">
      <c r="A187">
        <v>2000</v>
      </c>
      <c r="B187">
        <v>121700510</v>
      </c>
      <c r="C187" s="67" t="s">
        <v>120</v>
      </c>
      <c r="D187" s="65">
        <v>14940017.289999999</v>
      </c>
    </row>
    <row r="188" spans="1:4">
      <c r="A188">
        <v>2000</v>
      </c>
      <c r="B188">
        <v>121700511</v>
      </c>
      <c r="C188" s="67" t="s">
        <v>121</v>
      </c>
      <c r="D188" s="65">
        <v>-10471618.220000001</v>
      </c>
    </row>
    <row r="189" spans="1:4">
      <c r="A189">
        <v>2000</v>
      </c>
      <c r="B189">
        <v>121700600</v>
      </c>
      <c r="C189" s="67" t="s">
        <v>122</v>
      </c>
      <c r="D189" s="65">
        <v>-440454.23</v>
      </c>
    </row>
    <row r="190" spans="1:4">
      <c r="D190" s="65">
        <v>22252096.039999999</v>
      </c>
    </row>
    <row r="191" spans="1:4">
      <c r="A191">
        <v>2000</v>
      </c>
      <c r="B191">
        <v>121800100</v>
      </c>
      <c r="C191" s="67" t="s">
        <v>123</v>
      </c>
      <c r="D191" s="65">
        <v>2283267.39</v>
      </c>
    </row>
    <row r="192" spans="1:4">
      <c r="A192">
        <v>2000</v>
      </c>
      <c r="B192">
        <v>121800400</v>
      </c>
      <c r="C192" s="67" t="s">
        <v>124</v>
      </c>
      <c r="D192" s="65">
        <v>-15</v>
      </c>
    </row>
    <row r="193" spans="1:4">
      <c r="A193">
        <v>2000</v>
      </c>
      <c r="B193">
        <v>121800510</v>
      </c>
      <c r="C193" s="67" t="s">
        <v>125</v>
      </c>
      <c r="D193" s="65">
        <v>1163208.71</v>
      </c>
    </row>
    <row r="194" spans="1:4">
      <c r="A194">
        <v>2000</v>
      </c>
      <c r="B194">
        <v>121800511</v>
      </c>
      <c r="C194" s="67" t="s">
        <v>126</v>
      </c>
      <c r="D194" s="65">
        <v>-813525.84</v>
      </c>
    </row>
    <row r="195" spans="1:4">
      <c r="A195">
        <v>2000</v>
      </c>
      <c r="B195">
        <v>121800600</v>
      </c>
      <c r="C195" s="67" t="s">
        <v>127</v>
      </c>
      <c r="D195" s="65">
        <v>-163562.98000000001</v>
      </c>
    </row>
    <row r="196" spans="1:4">
      <c r="D196" s="65">
        <v>2469372.2799999998</v>
      </c>
    </row>
    <row r="197" spans="1:4">
      <c r="A197">
        <v>2000</v>
      </c>
      <c r="B197">
        <v>121900300</v>
      </c>
      <c r="C197" s="67" t="s">
        <v>393</v>
      </c>
      <c r="D197" s="65">
        <v>1995479.12</v>
      </c>
    </row>
    <row r="198" spans="1:4">
      <c r="A198">
        <v>2000</v>
      </c>
      <c r="B198">
        <v>121900500</v>
      </c>
      <c r="C198" s="67" t="s">
        <v>394</v>
      </c>
      <c r="D198" s="65">
        <v>-1995479.12</v>
      </c>
    </row>
    <row r="199" spans="1:4">
      <c r="D199" s="65">
        <v>0</v>
      </c>
    </row>
    <row r="200" spans="1:4">
      <c r="A200">
        <v>2000</v>
      </c>
      <c r="B200">
        <v>122200100</v>
      </c>
      <c r="C200" s="67" t="s">
        <v>128</v>
      </c>
      <c r="D200" s="65">
        <v>11530320.140000001</v>
      </c>
    </row>
    <row r="201" spans="1:4">
      <c r="A201">
        <v>2000</v>
      </c>
      <c r="B201">
        <v>122200400</v>
      </c>
      <c r="C201" s="67" t="s">
        <v>129</v>
      </c>
      <c r="D201" s="65">
        <v>-2</v>
      </c>
    </row>
    <row r="202" spans="1:4">
      <c r="A202">
        <v>2000</v>
      </c>
      <c r="B202">
        <v>122200510</v>
      </c>
      <c r="C202" s="67" t="s">
        <v>130</v>
      </c>
      <c r="D202" s="65">
        <v>1948436.49</v>
      </c>
    </row>
    <row r="203" spans="1:4">
      <c r="A203">
        <v>2000</v>
      </c>
      <c r="B203">
        <v>122200511</v>
      </c>
      <c r="C203" s="67" t="s">
        <v>131</v>
      </c>
      <c r="D203" s="65">
        <v>-1228553.72</v>
      </c>
    </row>
    <row r="204" spans="1:4">
      <c r="A204">
        <v>2000</v>
      </c>
      <c r="B204">
        <v>122200600</v>
      </c>
      <c r="C204" s="67" t="s">
        <v>132</v>
      </c>
      <c r="D204" s="65">
        <v>-108422.32</v>
      </c>
    </row>
    <row r="205" spans="1:4">
      <c r="D205" s="65">
        <v>12141778.59</v>
      </c>
    </row>
    <row r="206" spans="1:4">
      <c r="A206">
        <v>2000</v>
      </c>
      <c r="B206">
        <v>122400100</v>
      </c>
      <c r="C206" s="67" t="s">
        <v>133</v>
      </c>
      <c r="D206" s="65">
        <v>728212617.63</v>
      </c>
    </row>
    <row r="207" spans="1:4">
      <c r="A207">
        <v>2000</v>
      </c>
      <c r="B207">
        <v>122400300</v>
      </c>
      <c r="C207" s="67" t="s">
        <v>134</v>
      </c>
      <c r="D207" s="65">
        <v>916431.33</v>
      </c>
    </row>
    <row r="208" spans="1:4">
      <c r="A208">
        <v>2000</v>
      </c>
      <c r="B208">
        <v>122400500</v>
      </c>
      <c r="C208" s="67" t="s">
        <v>135</v>
      </c>
      <c r="D208" s="65">
        <v>-916431.33</v>
      </c>
    </row>
    <row r="209" spans="1:4">
      <c r="A209">
        <v>2000</v>
      </c>
      <c r="B209">
        <v>122400510</v>
      </c>
      <c r="C209" s="67" t="s">
        <v>136</v>
      </c>
      <c r="D209" s="65">
        <v>114990167.59999999</v>
      </c>
    </row>
    <row r="210" spans="1:4">
      <c r="A210">
        <v>2000</v>
      </c>
      <c r="B210">
        <v>122400600</v>
      </c>
      <c r="C210" s="67" t="s">
        <v>137</v>
      </c>
      <c r="D210" s="65">
        <v>-1857380.92</v>
      </c>
    </row>
    <row r="211" spans="1:4">
      <c r="D211" s="65">
        <v>841345404.30999994</v>
      </c>
    </row>
    <row r="212" spans="1:4">
      <c r="A212">
        <v>2000</v>
      </c>
      <c r="B212">
        <v>122500100</v>
      </c>
      <c r="C212" s="67" t="s">
        <v>138</v>
      </c>
      <c r="D212" s="65">
        <v>991532.3</v>
      </c>
    </row>
    <row r="213" spans="1:4">
      <c r="A213">
        <v>2000</v>
      </c>
      <c r="B213">
        <v>122500300</v>
      </c>
      <c r="C213" s="67" t="s">
        <v>139</v>
      </c>
      <c r="D213" s="65">
        <v>1106485.49</v>
      </c>
    </row>
    <row r="214" spans="1:4">
      <c r="A214">
        <v>2000</v>
      </c>
      <c r="B214">
        <v>122500500</v>
      </c>
      <c r="C214" s="67" t="s">
        <v>140</v>
      </c>
      <c r="D214" s="65">
        <v>-1106485.49</v>
      </c>
    </row>
    <row r="215" spans="1:4">
      <c r="D215" s="65">
        <v>991532.3</v>
      </c>
    </row>
    <row r="216" spans="1:4" s="62" customFormat="1">
      <c r="B216" s="62" t="s">
        <v>395</v>
      </c>
      <c r="C216" s="69"/>
      <c r="D216" s="66">
        <v>104841033237.21001</v>
      </c>
    </row>
    <row r="217" spans="1:4" s="62" customFormat="1">
      <c r="B217" s="62" t="s">
        <v>396</v>
      </c>
      <c r="C217" s="69"/>
      <c r="D217" s="66"/>
    </row>
    <row r="219" spans="1:4">
      <c r="A219">
        <v>2000</v>
      </c>
      <c r="B219">
        <v>123100000</v>
      </c>
      <c r="C219" s="67" t="s">
        <v>141</v>
      </c>
      <c r="D219" s="65">
        <v>10835106370.719999</v>
      </c>
    </row>
    <row r="220" spans="1:4">
      <c r="A220">
        <v>2000</v>
      </c>
      <c r="B220">
        <v>123100100</v>
      </c>
      <c r="C220" s="67" t="s">
        <v>142</v>
      </c>
      <c r="D220" s="65">
        <v>-0.04</v>
      </c>
    </row>
    <row r="221" spans="1:4">
      <c r="A221">
        <v>2000</v>
      </c>
      <c r="B221">
        <v>123100300</v>
      </c>
      <c r="C221" s="67" t="s">
        <v>143</v>
      </c>
      <c r="D221" s="65">
        <v>-618121353.53999996</v>
      </c>
    </row>
    <row r="222" spans="1:4" s="62" customFormat="1">
      <c r="B222" s="62" t="s">
        <v>397</v>
      </c>
      <c r="C222" s="69"/>
      <c r="D222" s="66">
        <v>10216985017.139999</v>
      </c>
    </row>
    <row r="223" spans="1:4" s="62" customFormat="1">
      <c r="B223" s="62" t="s">
        <v>396</v>
      </c>
      <c r="C223" s="69"/>
      <c r="D223" s="66"/>
    </row>
    <row r="225" spans="1:4">
      <c r="A225">
        <v>2000</v>
      </c>
      <c r="B225">
        <v>120200200</v>
      </c>
      <c r="C225" s="67" t="s">
        <v>144</v>
      </c>
      <c r="D225" s="65">
        <v>-12353061086.59</v>
      </c>
    </row>
    <row r="226" spans="1:4">
      <c r="A226">
        <v>2000</v>
      </c>
      <c r="B226">
        <v>120200511</v>
      </c>
      <c r="C226" s="67" t="s">
        <v>145</v>
      </c>
      <c r="D226" s="65">
        <v>-1162129980.5599999</v>
      </c>
    </row>
    <row r="227" spans="1:4">
      <c r="A227">
        <v>2000</v>
      </c>
      <c r="B227">
        <v>120400200</v>
      </c>
      <c r="C227" s="67" t="s">
        <v>146</v>
      </c>
      <c r="D227" s="65">
        <v>-2146563709.9000001</v>
      </c>
    </row>
    <row r="228" spans="1:4">
      <c r="A228">
        <v>2000</v>
      </c>
      <c r="B228">
        <v>120400511</v>
      </c>
      <c r="C228" s="67" t="s">
        <v>147</v>
      </c>
      <c r="D228" s="65">
        <v>-249958908.83000001</v>
      </c>
    </row>
    <row r="229" spans="1:4">
      <c r="A229">
        <v>2000</v>
      </c>
      <c r="B229">
        <v>120500200</v>
      </c>
      <c r="C229" s="67" t="s">
        <v>148</v>
      </c>
      <c r="D229" s="65">
        <v>-2144699466.0799999</v>
      </c>
    </row>
    <row r="230" spans="1:4">
      <c r="A230">
        <v>2000</v>
      </c>
      <c r="B230">
        <v>120500511</v>
      </c>
      <c r="C230" s="67" t="s">
        <v>149</v>
      </c>
      <c r="D230" s="65">
        <v>-158944021.15000001</v>
      </c>
    </row>
    <row r="231" spans="1:4">
      <c r="A231">
        <v>2000</v>
      </c>
      <c r="B231">
        <v>120600200</v>
      </c>
      <c r="C231" s="67" t="s">
        <v>150</v>
      </c>
      <c r="D231" s="65">
        <v>-315313265.69</v>
      </c>
    </row>
    <row r="232" spans="1:4">
      <c r="A232">
        <v>2000</v>
      </c>
      <c r="B232">
        <v>120600511</v>
      </c>
      <c r="C232" s="67" t="s">
        <v>151</v>
      </c>
      <c r="D232" s="65">
        <v>-96190269.280000001</v>
      </c>
    </row>
    <row r="233" spans="1:4">
      <c r="A233">
        <v>2000</v>
      </c>
      <c r="B233">
        <v>120700200</v>
      </c>
      <c r="C233" s="67" t="s">
        <v>152</v>
      </c>
      <c r="D233" s="65">
        <v>-499114509.18000001</v>
      </c>
    </row>
    <row r="234" spans="1:4">
      <c r="A234">
        <v>2000</v>
      </c>
      <c r="B234">
        <v>120700511</v>
      </c>
      <c r="C234" s="67" t="s">
        <v>153</v>
      </c>
      <c r="D234" s="65">
        <v>-24405546.23</v>
      </c>
    </row>
    <row r="235" spans="1:4">
      <c r="A235">
        <v>2000</v>
      </c>
      <c r="B235">
        <v>120800200</v>
      </c>
      <c r="C235" s="67" t="s">
        <v>154</v>
      </c>
      <c r="D235" s="65">
        <v>-92665049.640000001</v>
      </c>
    </row>
    <row r="236" spans="1:4">
      <c r="A236">
        <v>2000</v>
      </c>
      <c r="B236">
        <v>120800511</v>
      </c>
      <c r="C236" s="67" t="s">
        <v>155</v>
      </c>
      <c r="D236" s="65">
        <v>-33080058.199999999</v>
      </c>
    </row>
    <row r="237" spans="1:4">
      <c r="A237">
        <v>2000</v>
      </c>
      <c r="B237">
        <v>120900200</v>
      </c>
      <c r="C237" s="67" t="s">
        <v>156</v>
      </c>
      <c r="D237" s="65">
        <v>-211050463.47</v>
      </c>
    </row>
    <row r="238" spans="1:4">
      <c r="A238">
        <v>2000</v>
      </c>
      <c r="B238">
        <v>120900511</v>
      </c>
      <c r="C238" s="67" t="s">
        <v>157</v>
      </c>
      <c r="D238" s="65">
        <v>-86971855.420000002</v>
      </c>
    </row>
    <row r="239" spans="1:4">
      <c r="A239">
        <v>2000</v>
      </c>
      <c r="B239">
        <v>121100200</v>
      </c>
      <c r="C239" s="67" t="s">
        <v>158</v>
      </c>
      <c r="D239" s="65">
        <v>-94343215.900000006</v>
      </c>
    </row>
    <row r="240" spans="1:4">
      <c r="A240">
        <v>2000</v>
      </c>
      <c r="B240">
        <v>121100511</v>
      </c>
      <c r="C240" s="67" t="s">
        <v>159</v>
      </c>
      <c r="D240" s="65">
        <v>-21171712.190000001</v>
      </c>
    </row>
    <row r="241" spans="1:4">
      <c r="A241">
        <v>2000</v>
      </c>
      <c r="B241">
        <v>121110200</v>
      </c>
      <c r="C241" s="67" t="s">
        <v>160</v>
      </c>
      <c r="D241" s="65">
        <v>-3750066.8</v>
      </c>
    </row>
    <row r="242" spans="1:4">
      <c r="A242">
        <v>2000</v>
      </c>
      <c r="B242">
        <v>121200200</v>
      </c>
      <c r="C242" s="67" t="s">
        <v>161</v>
      </c>
      <c r="D242" s="65">
        <v>-36724376.960000001</v>
      </c>
    </row>
    <row r="243" spans="1:4">
      <c r="A243">
        <v>2000</v>
      </c>
      <c r="B243">
        <v>121200511</v>
      </c>
      <c r="C243" s="67" t="s">
        <v>162</v>
      </c>
      <c r="D243" s="65">
        <v>-2628853.96</v>
      </c>
    </row>
    <row r="244" spans="1:4">
      <c r="A244">
        <v>2000</v>
      </c>
      <c r="B244">
        <v>121300200</v>
      </c>
      <c r="C244" s="67" t="s">
        <v>163</v>
      </c>
      <c r="D244" s="65">
        <v>-64541186.75</v>
      </c>
    </row>
    <row r="245" spans="1:4">
      <c r="A245">
        <v>2000</v>
      </c>
      <c r="B245">
        <v>121300511</v>
      </c>
      <c r="C245" s="67" t="s">
        <v>164</v>
      </c>
      <c r="D245" s="65">
        <v>-7780722.8499999996</v>
      </c>
    </row>
    <row r="246" spans="1:4">
      <c r="A246">
        <v>2000</v>
      </c>
      <c r="B246">
        <v>121400200</v>
      </c>
      <c r="C246" s="67" t="s">
        <v>165</v>
      </c>
      <c r="D246" s="65">
        <v>-828433709.84000003</v>
      </c>
    </row>
    <row r="247" spans="1:4">
      <c r="A247">
        <v>2000</v>
      </c>
      <c r="B247">
        <v>121400511</v>
      </c>
      <c r="C247" s="67" t="s">
        <v>166</v>
      </c>
      <c r="D247" s="65">
        <v>-22050420.989999998</v>
      </c>
    </row>
    <row r="248" spans="1:4">
      <c r="A248">
        <v>2000</v>
      </c>
      <c r="B248">
        <v>121500200</v>
      </c>
      <c r="C248" s="67" t="s">
        <v>167</v>
      </c>
      <c r="D248" s="65">
        <v>-38008925.299999997</v>
      </c>
    </row>
    <row r="249" spans="1:4">
      <c r="A249">
        <v>2000</v>
      </c>
      <c r="B249">
        <v>121500511</v>
      </c>
      <c r="C249" s="67" t="s">
        <v>168</v>
      </c>
      <c r="D249" s="65">
        <v>-4756547.83</v>
      </c>
    </row>
    <row r="250" spans="1:4">
      <c r="A250">
        <v>2000</v>
      </c>
      <c r="B250">
        <v>121700200</v>
      </c>
      <c r="C250" s="67" t="s">
        <v>169</v>
      </c>
      <c r="D250" s="65">
        <v>-15322938.699999999</v>
      </c>
    </row>
    <row r="251" spans="1:4">
      <c r="A251">
        <v>2000</v>
      </c>
      <c r="B251">
        <v>121800200</v>
      </c>
      <c r="C251" s="67" t="s">
        <v>170</v>
      </c>
      <c r="D251" s="65">
        <v>-1898264.15</v>
      </c>
    </row>
    <row r="252" spans="1:4">
      <c r="A252">
        <v>2000</v>
      </c>
      <c r="B252">
        <v>121900200</v>
      </c>
      <c r="C252" s="67" t="s">
        <v>480</v>
      </c>
      <c r="D252" s="65">
        <v>-41572.480000000003</v>
      </c>
    </row>
    <row r="253" spans="1:4">
      <c r="A253">
        <v>2000</v>
      </c>
      <c r="B253">
        <v>122200200</v>
      </c>
      <c r="C253" s="67" t="s">
        <v>171</v>
      </c>
      <c r="D253" s="65">
        <v>-6722682.79</v>
      </c>
    </row>
    <row r="254" spans="1:4">
      <c r="A254">
        <v>2000</v>
      </c>
      <c r="B254">
        <v>122400200</v>
      </c>
      <c r="C254" s="67" t="s">
        <v>172</v>
      </c>
      <c r="D254" s="65">
        <v>-479313042.18000001</v>
      </c>
    </row>
    <row r="255" spans="1:4">
      <c r="A255">
        <v>2000</v>
      </c>
      <c r="B255">
        <v>122400511</v>
      </c>
      <c r="C255" s="67" t="s">
        <v>173</v>
      </c>
      <c r="D255" s="65">
        <v>-69473226.359999999</v>
      </c>
    </row>
    <row r="256" spans="1:4">
      <c r="A256">
        <v>2000</v>
      </c>
      <c r="B256">
        <v>122500200</v>
      </c>
      <c r="C256" s="67" t="s">
        <v>174</v>
      </c>
      <c r="D256" s="65">
        <v>-466255.84</v>
      </c>
    </row>
    <row r="257" spans="1:4">
      <c r="D257" s="65">
        <v>-21271575912.09</v>
      </c>
    </row>
    <row r="258" spans="1:4" s="62" customFormat="1">
      <c r="B258" s="62" t="s">
        <v>398</v>
      </c>
      <c r="C258" s="69"/>
      <c r="D258" s="66">
        <v>93786442342.259995</v>
      </c>
    </row>
    <row r="259" spans="1:4" s="62" customFormat="1">
      <c r="B259" s="62" t="s">
        <v>399</v>
      </c>
      <c r="C259" s="69"/>
      <c r="D259" s="66"/>
    </row>
    <row r="260" spans="1:4" s="62" customFormat="1">
      <c r="B260" s="62" t="s">
        <v>414</v>
      </c>
      <c r="C260" s="69"/>
      <c r="D260" s="66">
        <v>187347509840.5</v>
      </c>
    </row>
    <row r="261" spans="1:4" s="62" customFormat="1">
      <c r="B261" s="62" t="s">
        <v>409</v>
      </c>
      <c r="C261" s="69"/>
      <c r="D261" s="66"/>
    </row>
    <row r="262" spans="1:4" s="62" customFormat="1">
      <c r="B262" s="62" t="s">
        <v>415</v>
      </c>
      <c r="C262" s="69"/>
      <c r="D262" s="66"/>
    </row>
    <row r="263" spans="1:4" s="62" customFormat="1">
      <c r="B263" s="62" t="s">
        <v>399</v>
      </c>
      <c r="C263" s="69"/>
      <c r="D263" s="66"/>
    </row>
    <row r="264" spans="1:4" s="62" customFormat="1">
      <c r="B264" s="62" t="s">
        <v>176</v>
      </c>
      <c r="C264" s="69"/>
      <c r="D264" s="66"/>
    </row>
    <row r="265" spans="1:4" s="62" customFormat="1">
      <c r="B265" s="62" t="s">
        <v>416</v>
      </c>
      <c r="C265" s="69"/>
      <c r="D265" s="66"/>
    </row>
    <row r="266" spans="1:4">
      <c r="A266">
        <v>2000</v>
      </c>
      <c r="B266">
        <v>200100100</v>
      </c>
      <c r="C266" s="67" t="s">
        <v>177</v>
      </c>
      <c r="D266" s="65">
        <v>-20430412471.560001</v>
      </c>
    </row>
    <row r="267" spans="1:4">
      <c r="A267">
        <v>2000</v>
      </c>
      <c r="B267">
        <v>200100200</v>
      </c>
      <c r="C267" s="67" t="s">
        <v>178</v>
      </c>
      <c r="D267" s="65">
        <v>-3749965.43</v>
      </c>
    </row>
    <row r="268" spans="1:4">
      <c r="A268">
        <v>2000</v>
      </c>
      <c r="B268">
        <v>200100210</v>
      </c>
      <c r="C268" s="67" t="s">
        <v>179</v>
      </c>
      <c r="D268" s="65">
        <v>-171327236.41999999</v>
      </c>
    </row>
    <row r="269" spans="1:4">
      <c r="A269">
        <v>2000</v>
      </c>
      <c r="B269">
        <v>200100400</v>
      </c>
      <c r="C269" s="67" t="s">
        <v>180</v>
      </c>
      <c r="D269" s="65">
        <v>-1070398850.46</v>
      </c>
    </row>
    <row r="270" spans="1:4">
      <c r="A270">
        <v>2000</v>
      </c>
      <c r="B270">
        <v>200100500</v>
      </c>
      <c r="C270" s="67" t="s">
        <v>181</v>
      </c>
      <c r="D270" s="65">
        <v>-166929897.72999999</v>
      </c>
    </row>
    <row r="271" spans="1:4">
      <c r="A271">
        <v>2000</v>
      </c>
      <c r="B271">
        <v>200600100</v>
      </c>
      <c r="C271" s="67" t="s">
        <v>182</v>
      </c>
      <c r="D271" s="65">
        <v>-59562.96</v>
      </c>
    </row>
    <row r="272" spans="1:4">
      <c r="A272">
        <v>2000</v>
      </c>
      <c r="B272">
        <v>200700100</v>
      </c>
      <c r="C272" s="67" t="s">
        <v>183</v>
      </c>
      <c r="D272" s="65">
        <v>-103753.38</v>
      </c>
    </row>
    <row r="273" spans="1:4">
      <c r="A273">
        <v>2000</v>
      </c>
      <c r="B273">
        <v>200800100</v>
      </c>
      <c r="C273" s="67" t="s">
        <v>184</v>
      </c>
      <c r="D273" s="65">
        <v>643605.6</v>
      </c>
    </row>
    <row r="274" spans="1:4">
      <c r="D274" s="65">
        <v>643605.6</v>
      </c>
    </row>
    <row r="275" spans="1:4">
      <c r="A275">
        <v>2000</v>
      </c>
      <c r="B275">
        <v>200100900</v>
      </c>
      <c r="C275" s="67" t="s">
        <v>185</v>
      </c>
      <c r="D275" s="65">
        <v>-2404130.46</v>
      </c>
    </row>
    <row r="276" spans="1:4">
      <c r="A276">
        <v>2000</v>
      </c>
      <c r="B276">
        <v>200100901</v>
      </c>
      <c r="C276" s="67" t="s">
        <v>186</v>
      </c>
      <c r="D276" s="65">
        <v>-37085885.810000002</v>
      </c>
    </row>
    <row r="277" spans="1:4" s="62" customFormat="1">
      <c r="B277" s="62" t="s">
        <v>417</v>
      </c>
      <c r="C277" s="69"/>
      <c r="D277" s="66">
        <v>-21881828148.610001</v>
      </c>
    </row>
    <row r="278" spans="1:4" s="62" customFormat="1">
      <c r="B278" s="62" t="s">
        <v>418</v>
      </c>
      <c r="C278" s="69"/>
      <c r="D278" s="66"/>
    </row>
    <row r="279" spans="1:4">
      <c r="A279">
        <v>2000</v>
      </c>
      <c r="B279">
        <v>200200109</v>
      </c>
      <c r="C279" s="67" t="s">
        <v>188</v>
      </c>
      <c r="D279" s="65">
        <v>-40395272.590000004</v>
      </c>
    </row>
    <row r="280" spans="1:4" s="62" customFormat="1">
      <c r="B280" s="62" t="s">
        <v>419</v>
      </c>
      <c r="C280" s="69"/>
      <c r="D280" s="66">
        <v>-40395272.590000004</v>
      </c>
    </row>
    <row r="281" spans="1:4" s="62" customFormat="1">
      <c r="B281" s="62" t="s">
        <v>420</v>
      </c>
      <c r="C281" s="69"/>
      <c r="D281" s="66"/>
    </row>
    <row r="282" spans="1:4">
      <c r="A282">
        <v>2000</v>
      </c>
      <c r="B282">
        <v>200300101</v>
      </c>
      <c r="C282" s="67" t="s">
        <v>190</v>
      </c>
      <c r="D282" s="65">
        <v>-333283.99</v>
      </c>
    </row>
    <row r="283" spans="1:4">
      <c r="A283">
        <v>2000</v>
      </c>
      <c r="B283">
        <v>200300108</v>
      </c>
      <c r="C283" s="67" t="s">
        <v>191</v>
      </c>
      <c r="D283" s="65">
        <v>-680</v>
      </c>
    </row>
    <row r="284" spans="1:4">
      <c r="A284">
        <v>2000</v>
      </c>
      <c r="B284">
        <v>200300111</v>
      </c>
      <c r="C284" s="67" t="s">
        <v>421</v>
      </c>
      <c r="D284" s="65">
        <v>-572101.18999999994</v>
      </c>
    </row>
    <row r="285" spans="1:4">
      <c r="A285">
        <v>2000</v>
      </c>
      <c r="B285">
        <v>200300200</v>
      </c>
      <c r="C285" s="67" t="s">
        <v>481</v>
      </c>
      <c r="D285" s="65">
        <v>10987.5</v>
      </c>
    </row>
    <row r="286" spans="1:4">
      <c r="A286">
        <v>2000</v>
      </c>
      <c r="B286">
        <v>200300201</v>
      </c>
      <c r="C286" s="67" t="s">
        <v>482</v>
      </c>
      <c r="D286" s="65">
        <v>-900769.07</v>
      </c>
    </row>
    <row r="287" spans="1:4">
      <c r="A287">
        <v>2000</v>
      </c>
      <c r="B287">
        <v>200300202</v>
      </c>
      <c r="C287" s="67" t="s">
        <v>483</v>
      </c>
      <c r="D287" s="65">
        <v>-83159.75</v>
      </c>
    </row>
    <row r="288" spans="1:4">
      <c r="A288">
        <v>2000</v>
      </c>
      <c r="B288">
        <v>200300203</v>
      </c>
      <c r="C288" s="67" t="s">
        <v>422</v>
      </c>
      <c r="D288" s="65">
        <v>1280</v>
      </c>
    </row>
    <row r="289" spans="1:4">
      <c r="A289">
        <v>2000</v>
      </c>
      <c r="B289">
        <v>200300205</v>
      </c>
      <c r="C289" s="67" t="s">
        <v>484</v>
      </c>
      <c r="D289" s="65">
        <v>-219254.39</v>
      </c>
    </row>
    <row r="290" spans="1:4">
      <c r="A290">
        <v>2000</v>
      </c>
      <c r="B290">
        <v>200300206</v>
      </c>
      <c r="C290" s="67" t="s">
        <v>423</v>
      </c>
      <c r="D290" s="65">
        <v>-374863.64</v>
      </c>
    </row>
    <row r="291" spans="1:4">
      <c r="A291">
        <v>2000</v>
      </c>
      <c r="B291">
        <v>200300209</v>
      </c>
      <c r="C291" s="67" t="s">
        <v>424</v>
      </c>
      <c r="D291" s="65">
        <v>-687933.66</v>
      </c>
    </row>
    <row r="292" spans="1:4">
      <c r="A292">
        <v>2000</v>
      </c>
      <c r="B292">
        <v>200300210</v>
      </c>
      <c r="C292" s="67" t="s">
        <v>192</v>
      </c>
      <c r="D292" s="65">
        <v>-1173362.97</v>
      </c>
    </row>
    <row r="293" spans="1:4">
      <c r="A293">
        <v>2000</v>
      </c>
      <c r="B293">
        <v>200300211</v>
      </c>
      <c r="C293" s="67" t="s">
        <v>193</v>
      </c>
      <c r="D293" s="65">
        <v>-126189.24</v>
      </c>
    </row>
    <row r="294" spans="1:4">
      <c r="A294">
        <v>2000</v>
      </c>
      <c r="B294">
        <v>200300213</v>
      </c>
      <c r="C294" s="67" t="s">
        <v>194</v>
      </c>
      <c r="D294" s="65">
        <v>-84225.55</v>
      </c>
    </row>
    <row r="295" spans="1:4">
      <c r="A295">
        <v>2000</v>
      </c>
      <c r="B295">
        <v>200300300</v>
      </c>
      <c r="C295" s="67" t="s">
        <v>425</v>
      </c>
      <c r="D295" s="65">
        <v>81.75</v>
      </c>
    </row>
    <row r="296" spans="1:4" s="62" customFormat="1">
      <c r="B296" s="62" t="s">
        <v>426</v>
      </c>
      <c r="C296" s="69"/>
      <c r="D296" s="66">
        <v>-4543474.2</v>
      </c>
    </row>
    <row r="297" spans="1:4" s="62" customFormat="1">
      <c r="B297" s="62" t="s">
        <v>427</v>
      </c>
      <c r="C297" s="69"/>
      <c r="D297" s="66"/>
    </row>
    <row r="298" spans="1:4" s="62" customFormat="1">
      <c r="B298" s="62" t="s">
        <v>428</v>
      </c>
      <c r="C298" s="69"/>
      <c r="D298" s="66">
        <v>-21926766895.400002</v>
      </c>
    </row>
    <row r="299" spans="1:4" s="62" customFormat="1">
      <c r="B299" s="62" t="s">
        <v>418</v>
      </c>
      <c r="C299" s="69"/>
      <c r="D299" s="66"/>
    </row>
    <row r="301" spans="1:4">
      <c r="A301">
        <v>2000</v>
      </c>
      <c r="B301">
        <v>200900110</v>
      </c>
      <c r="C301" s="67" t="s">
        <v>195</v>
      </c>
      <c r="D301" s="65">
        <v>-4772587</v>
      </c>
    </row>
    <row r="302" spans="1:4" s="62" customFormat="1">
      <c r="B302" s="62" t="s">
        <v>463</v>
      </c>
      <c r="C302" s="69"/>
      <c r="D302" s="66">
        <v>-4772587</v>
      </c>
    </row>
    <row r="303" spans="1:4" s="62" customFormat="1">
      <c r="B303" s="62" t="s">
        <v>418</v>
      </c>
      <c r="C303" s="69"/>
      <c r="D303" s="66"/>
    </row>
    <row r="304" spans="1:4" s="62" customFormat="1">
      <c r="B304" s="62" t="s">
        <v>384</v>
      </c>
      <c r="C304" s="69"/>
      <c r="D304" s="66">
        <v>-21931539482.400002</v>
      </c>
    </row>
    <row r="305" spans="1:4" s="62" customFormat="1">
      <c r="B305" s="62" t="s">
        <v>429</v>
      </c>
      <c r="C305" s="69"/>
      <c r="D305" s="66"/>
    </row>
    <row r="306" spans="1:4" s="62" customFormat="1">
      <c r="B306" s="62" t="s">
        <v>385</v>
      </c>
      <c r="C306" s="69"/>
      <c r="D306" s="66"/>
    </row>
    <row r="307" spans="1:4" s="62" customFormat="1">
      <c r="B307" s="62" t="s">
        <v>429</v>
      </c>
      <c r="C307" s="69"/>
      <c r="D307" s="66"/>
    </row>
    <row r="308" spans="1:4">
      <c r="A308">
        <v>2000</v>
      </c>
      <c r="B308">
        <v>300200100</v>
      </c>
      <c r="C308" s="67" t="s">
        <v>196</v>
      </c>
      <c r="D308" s="65">
        <v>-52748933919.339996</v>
      </c>
    </row>
    <row r="309" spans="1:4">
      <c r="D309" s="66">
        <v>-52748933919.339996</v>
      </c>
    </row>
    <row r="310" spans="1:4">
      <c r="A310">
        <v>2000</v>
      </c>
      <c r="B310">
        <v>300300100</v>
      </c>
      <c r="C310" s="67" t="s">
        <v>197</v>
      </c>
      <c r="D310" s="65">
        <v>-4864515295.79</v>
      </c>
    </row>
    <row r="311" spans="1:4">
      <c r="D311" s="66">
        <v>-4864515295.79</v>
      </c>
    </row>
    <row r="312" spans="1:4">
      <c r="A312">
        <v>2000</v>
      </c>
      <c r="B312">
        <v>300500100</v>
      </c>
      <c r="C312" s="67" t="s">
        <v>198</v>
      </c>
      <c r="D312" s="65">
        <v>-103674002495.89999</v>
      </c>
    </row>
    <row r="313" spans="1:4">
      <c r="D313" s="66">
        <v>-103674002495.89999</v>
      </c>
    </row>
    <row r="314" spans="1:4">
      <c r="A314">
        <v>2000</v>
      </c>
      <c r="B314">
        <v>300600100</v>
      </c>
      <c r="C314" s="67" t="s">
        <v>199</v>
      </c>
      <c r="D314" s="65">
        <v>918434294.39999998</v>
      </c>
    </row>
    <row r="315" spans="1:4">
      <c r="D315" s="66">
        <v>918434294.39999998</v>
      </c>
    </row>
    <row r="316" spans="1:4" s="62" customFormat="1">
      <c r="B316" s="62" t="s">
        <v>430</v>
      </c>
      <c r="C316" s="69"/>
      <c r="D316" s="66">
        <v>-160369017416.63</v>
      </c>
    </row>
    <row r="317" spans="1:4" s="62" customFormat="1">
      <c r="B317" s="62" t="s">
        <v>189</v>
      </c>
      <c r="C317" s="69"/>
      <c r="D317" s="66"/>
    </row>
    <row r="319" spans="1:4">
      <c r="A319">
        <v>2000</v>
      </c>
      <c r="B319">
        <v>300400100</v>
      </c>
      <c r="C319" s="67" t="s">
        <v>201</v>
      </c>
      <c r="D319" s="66">
        <v>-3753429040.1199999</v>
      </c>
    </row>
    <row r="320" spans="1:4" s="62" customFormat="1">
      <c r="B320" s="62" t="s">
        <v>386</v>
      </c>
      <c r="C320" s="69"/>
      <c r="D320" s="66">
        <v>-164122446456.75</v>
      </c>
    </row>
    <row r="321" spans="1:4" s="62" customFormat="1">
      <c r="B321" s="62" t="s">
        <v>431</v>
      </c>
      <c r="C321" s="69"/>
      <c r="D321" s="66"/>
    </row>
    <row r="322" spans="1:4" s="62" customFormat="1">
      <c r="B322" s="62" t="s">
        <v>432</v>
      </c>
      <c r="C322" s="69"/>
      <c r="D322" s="66">
        <v>-186053985939.14999</v>
      </c>
    </row>
    <row r="323" spans="1:4" s="62" customFormat="1">
      <c r="B323" s="62" t="s">
        <v>409</v>
      </c>
      <c r="C323" s="69"/>
      <c r="D323" s="66"/>
    </row>
    <row r="325" spans="1:4" s="62" customFormat="1">
      <c r="B325" s="62" t="s">
        <v>433</v>
      </c>
      <c r="C325" s="69"/>
      <c r="D325" s="66"/>
    </row>
    <row r="326" spans="1:4">
      <c r="A326">
        <v>2000</v>
      </c>
      <c r="B326">
        <v>400100100</v>
      </c>
      <c r="C326" s="67" t="s">
        <v>202</v>
      </c>
      <c r="D326" s="65">
        <v>-71706322</v>
      </c>
    </row>
    <row r="327" spans="1:4">
      <c r="A327">
        <v>2000</v>
      </c>
      <c r="B327">
        <v>400200100</v>
      </c>
      <c r="C327" s="67" t="s">
        <v>203</v>
      </c>
      <c r="D327" s="65">
        <v>-2222415869.3600001</v>
      </c>
    </row>
    <row r="328" spans="1:4">
      <c r="B328" t="s">
        <v>387</v>
      </c>
      <c r="D328" s="65">
        <v>-2294122191.3600001</v>
      </c>
    </row>
    <row r="329" spans="1:4">
      <c r="A329">
        <v>2000</v>
      </c>
      <c r="B329">
        <v>400100200</v>
      </c>
      <c r="C329" s="67" t="s">
        <v>204</v>
      </c>
      <c r="D329" s="65">
        <v>-1174629740</v>
      </c>
    </row>
    <row r="330" spans="1:4">
      <c r="A330">
        <v>2000</v>
      </c>
      <c r="B330">
        <v>400200200</v>
      </c>
      <c r="C330" s="67" t="s">
        <v>205</v>
      </c>
      <c r="D330" s="65">
        <v>-20040923.219999999</v>
      </c>
    </row>
    <row r="331" spans="1:4">
      <c r="B331" t="s">
        <v>434</v>
      </c>
      <c r="D331" s="65">
        <v>-1194670663.22</v>
      </c>
    </row>
    <row r="332" spans="1:4">
      <c r="A332">
        <v>2000</v>
      </c>
      <c r="B332">
        <v>400100300</v>
      </c>
      <c r="C332" s="67" t="s">
        <v>206</v>
      </c>
      <c r="D332" s="65">
        <v>-309807184</v>
      </c>
    </row>
    <row r="333" spans="1:4">
      <c r="A333">
        <v>2000</v>
      </c>
      <c r="B333">
        <v>400200300</v>
      </c>
      <c r="C333" s="67" t="s">
        <v>207</v>
      </c>
      <c r="D333" s="65">
        <v>-4617740.0999999996</v>
      </c>
    </row>
    <row r="334" spans="1:4">
      <c r="B334" t="s">
        <v>435</v>
      </c>
      <c r="D334" s="65">
        <v>-314424924.10000002</v>
      </c>
    </row>
    <row r="335" spans="1:4">
      <c r="B335" t="s">
        <v>436</v>
      </c>
    </row>
    <row r="336" spans="1:4">
      <c r="A336">
        <v>2000</v>
      </c>
      <c r="B336">
        <v>400100400</v>
      </c>
      <c r="C336" s="67" t="s">
        <v>208</v>
      </c>
      <c r="D336" s="65">
        <v>-284925562.76999998</v>
      </c>
    </row>
    <row r="337" spans="1:4">
      <c r="D337" s="65">
        <v>-284925562.76999998</v>
      </c>
    </row>
    <row r="338" spans="1:4" s="62" customFormat="1">
      <c r="B338" s="62" t="s">
        <v>388</v>
      </c>
      <c r="C338" s="69"/>
      <c r="D338" s="66">
        <v>-4088143341.4499998</v>
      </c>
    </row>
    <row r="339" spans="1:4">
      <c r="A339">
        <v>2000</v>
      </c>
      <c r="B339">
        <v>400300100</v>
      </c>
      <c r="C339" s="67" t="s">
        <v>209</v>
      </c>
      <c r="D339" s="65">
        <v>-404665493.98000002</v>
      </c>
    </row>
    <row r="340" spans="1:4">
      <c r="A340">
        <v>2000</v>
      </c>
      <c r="B340">
        <v>400300200</v>
      </c>
      <c r="C340" s="67" t="s">
        <v>210</v>
      </c>
      <c r="D340" s="65">
        <v>-596286631.38</v>
      </c>
    </row>
    <row r="341" spans="1:4">
      <c r="D341" s="65">
        <v>-1000952125.36</v>
      </c>
    </row>
    <row r="342" spans="1:4">
      <c r="A342">
        <v>2000</v>
      </c>
      <c r="B342">
        <v>400400120</v>
      </c>
      <c r="C342" s="67" t="s">
        <v>485</v>
      </c>
      <c r="D342" s="65">
        <v>128718062.73</v>
      </c>
    </row>
    <row r="343" spans="1:4">
      <c r="A343">
        <v>2000</v>
      </c>
      <c r="B343">
        <v>400400130</v>
      </c>
      <c r="C343" s="67" t="s">
        <v>486</v>
      </c>
      <c r="D343" s="65">
        <v>-118936.52</v>
      </c>
    </row>
    <row r="344" spans="1:4">
      <c r="A344">
        <v>2000</v>
      </c>
      <c r="B344">
        <v>400400140</v>
      </c>
      <c r="C344" s="67" t="s">
        <v>211</v>
      </c>
      <c r="D344" s="65">
        <v>81290382.700000003</v>
      </c>
    </row>
    <row r="345" spans="1:4">
      <c r="A345">
        <v>2000</v>
      </c>
      <c r="B345">
        <v>400400230</v>
      </c>
      <c r="C345" s="67" t="s">
        <v>212</v>
      </c>
      <c r="D345" s="65">
        <v>-2042517.52</v>
      </c>
    </row>
    <row r="346" spans="1:4">
      <c r="A346">
        <v>2000</v>
      </c>
      <c r="B346">
        <v>400400260</v>
      </c>
      <c r="C346" s="67" t="s">
        <v>213</v>
      </c>
      <c r="D346" s="65">
        <v>-194759939.69</v>
      </c>
    </row>
    <row r="347" spans="1:4">
      <c r="A347">
        <v>2000</v>
      </c>
      <c r="B347">
        <v>400400270</v>
      </c>
      <c r="C347" s="67" t="s">
        <v>437</v>
      </c>
      <c r="D347" s="65">
        <v>-6781256.5099999998</v>
      </c>
    </row>
    <row r="348" spans="1:4">
      <c r="D348" s="65">
        <v>6305795.1900000004</v>
      </c>
    </row>
    <row r="349" spans="1:4" s="62" customFormat="1">
      <c r="B349" s="62" t="s">
        <v>389</v>
      </c>
      <c r="C349" s="69"/>
      <c r="D349" s="66">
        <v>-5082789671.6199999</v>
      </c>
    </row>
    <row r="350" spans="1:4">
      <c r="A350">
        <v>2000</v>
      </c>
      <c r="B350">
        <v>500100101</v>
      </c>
      <c r="C350" s="67" t="s">
        <v>217</v>
      </c>
      <c r="D350" s="65">
        <v>148571022.37</v>
      </c>
    </row>
    <row r="351" spans="1:4">
      <c r="A351">
        <v>2000</v>
      </c>
      <c r="B351">
        <v>500100120</v>
      </c>
      <c r="C351" s="67" t="s">
        <v>218</v>
      </c>
      <c r="D351" s="65">
        <v>23577062.350000001</v>
      </c>
    </row>
    <row r="352" spans="1:4">
      <c r="A352">
        <v>2000</v>
      </c>
      <c r="B352">
        <v>500100130</v>
      </c>
      <c r="C352" s="67" t="s">
        <v>219</v>
      </c>
      <c r="D352" s="65">
        <v>43760266.799999997</v>
      </c>
    </row>
    <row r="353" spans="1:4">
      <c r="A353">
        <v>2000</v>
      </c>
      <c r="B353">
        <v>500100160</v>
      </c>
      <c r="C353" s="67" t="s">
        <v>220</v>
      </c>
      <c r="D353" s="65">
        <v>7493946.6699999999</v>
      </c>
    </row>
    <row r="354" spans="1:4">
      <c r="A354">
        <v>2000</v>
      </c>
      <c r="B354">
        <v>500200101</v>
      </c>
      <c r="C354" s="67" t="s">
        <v>221</v>
      </c>
      <c r="D354" s="65">
        <v>526871.74</v>
      </c>
    </row>
    <row r="355" spans="1:4">
      <c r="A355">
        <v>2000</v>
      </c>
      <c r="B355">
        <v>500200111</v>
      </c>
      <c r="C355" s="67" t="s">
        <v>222</v>
      </c>
      <c r="D355" s="65">
        <v>144542.5</v>
      </c>
    </row>
    <row r="356" spans="1:4">
      <c r="A356">
        <v>2000</v>
      </c>
      <c r="B356">
        <v>500200115</v>
      </c>
      <c r="C356" s="67" t="s">
        <v>223</v>
      </c>
      <c r="D356" s="65">
        <v>840000</v>
      </c>
    </row>
    <row r="357" spans="1:4">
      <c r="A357">
        <v>2000</v>
      </c>
      <c r="B357">
        <v>500200121</v>
      </c>
      <c r="C357" s="67" t="s">
        <v>224</v>
      </c>
      <c r="D357" s="65">
        <v>9525468.9900000002</v>
      </c>
    </row>
    <row r="358" spans="1:4">
      <c r="A358">
        <v>2000</v>
      </c>
      <c r="B358">
        <v>500200160</v>
      </c>
      <c r="C358" s="67" t="s">
        <v>225</v>
      </c>
      <c r="D358" s="65">
        <v>1314648</v>
      </c>
    </row>
    <row r="359" spans="1:4">
      <c r="A359">
        <v>2000</v>
      </c>
      <c r="B359">
        <v>500200190</v>
      </c>
      <c r="C359" s="67" t="s">
        <v>227</v>
      </c>
      <c r="D359" s="65">
        <v>106558.05</v>
      </c>
    </row>
    <row r="360" spans="1:4">
      <c r="A360">
        <v>2000</v>
      </c>
      <c r="B360">
        <v>500200210</v>
      </c>
      <c r="C360" s="67" t="s">
        <v>229</v>
      </c>
      <c r="D360" s="65">
        <v>17379477.420000002</v>
      </c>
    </row>
    <row r="361" spans="1:4">
      <c r="A361">
        <v>2000</v>
      </c>
      <c r="B361">
        <v>500200221</v>
      </c>
      <c r="C361" s="67" t="s">
        <v>230</v>
      </c>
      <c r="D361" s="65">
        <v>22637096.600000001</v>
      </c>
    </row>
    <row r="362" spans="1:4">
      <c r="A362">
        <v>2000</v>
      </c>
      <c r="B362">
        <v>500200230</v>
      </c>
      <c r="C362" s="67" t="s">
        <v>231</v>
      </c>
      <c r="D362" s="65">
        <v>472389.42</v>
      </c>
    </row>
    <row r="363" spans="1:4">
      <c r="A363">
        <v>2000</v>
      </c>
      <c r="B363">
        <v>500200250</v>
      </c>
      <c r="C363" s="67" t="s">
        <v>232</v>
      </c>
      <c r="D363" s="65">
        <v>8436697</v>
      </c>
    </row>
    <row r="364" spans="1:4">
      <c r="A364">
        <v>2000</v>
      </c>
      <c r="B364">
        <v>500200270</v>
      </c>
      <c r="C364" s="67" t="s">
        <v>233</v>
      </c>
      <c r="D364" s="65">
        <v>8424816.1799999997</v>
      </c>
    </row>
    <row r="365" spans="1:4">
      <c r="A365">
        <v>2000</v>
      </c>
      <c r="B365">
        <v>500200320</v>
      </c>
      <c r="C365" s="67" t="s">
        <v>302</v>
      </c>
      <c r="D365" s="65">
        <v>5800</v>
      </c>
    </row>
    <row r="366" spans="1:4">
      <c r="A366">
        <v>2000</v>
      </c>
      <c r="B366">
        <v>500200340</v>
      </c>
      <c r="C366" s="67" t="s">
        <v>235</v>
      </c>
      <c r="D366" s="65">
        <v>1442500</v>
      </c>
    </row>
    <row r="367" spans="1:4">
      <c r="A367">
        <v>2000</v>
      </c>
      <c r="B367">
        <v>500400265</v>
      </c>
      <c r="C367" s="67" t="s">
        <v>236</v>
      </c>
      <c r="D367" s="65">
        <v>684</v>
      </c>
    </row>
    <row r="368" spans="1:4">
      <c r="A368">
        <v>2000</v>
      </c>
      <c r="B368">
        <v>500500170</v>
      </c>
      <c r="C368" s="67" t="s">
        <v>221</v>
      </c>
      <c r="D368" s="65">
        <v>4504738.67</v>
      </c>
    </row>
    <row r="369" spans="1:5" s="62" customFormat="1">
      <c r="B369" s="62" t="s">
        <v>462</v>
      </c>
      <c r="C369" s="69"/>
      <c r="D369" s="66">
        <v>299164586.75999999</v>
      </c>
      <c r="E369" s="66">
        <f>+D369</f>
        <v>299164586.75999999</v>
      </c>
    </row>
    <row r="370" spans="1:5" s="62" customFormat="1">
      <c r="B370" s="62" t="s">
        <v>409</v>
      </c>
      <c r="C370" s="69"/>
      <c r="D370" s="66"/>
    </row>
    <row r="371" spans="1:5">
      <c r="A371">
        <v>2000</v>
      </c>
      <c r="B371">
        <v>500300101</v>
      </c>
      <c r="C371" s="67" t="s">
        <v>237</v>
      </c>
      <c r="D371" s="65">
        <v>10215.9</v>
      </c>
    </row>
    <row r="372" spans="1:5">
      <c r="A372">
        <v>2000</v>
      </c>
      <c r="B372">
        <v>500300110</v>
      </c>
      <c r="C372" s="67" t="s">
        <v>238</v>
      </c>
      <c r="D372" s="65">
        <v>2576</v>
      </c>
    </row>
    <row r="373" spans="1:5">
      <c r="A373">
        <v>2000</v>
      </c>
      <c r="B373">
        <v>500300120</v>
      </c>
      <c r="C373" s="67" t="s">
        <v>239</v>
      </c>
      <c r="D373" s="65">
        <v>171196.76</v>
      </c>
    </row>
    <row r="374" spans="1:5">
      <c r="A374">
        <v>2000</v>
      </c>
      <c r="B374">
        <v>500300130</v>
      </c>
      <c r="C374" s="67" t="s">
        <v>240</v>
      </c>
      <c r="D374" s="65">
        <v>104.28</v>
      </c>
    </row>
    <row r="375" spans="1:5">
      <c r="A375">
        <v>2000</v>
      </c>
      <c r="B375">
        <v>500300140</v>
      </c>
      <c r="C375" s="67" t="s">
        <v>241</v>
      </c>
      <c r="D375" s="65">
        <v>96716.92</v>
      </c>
    </row>
    <row r="376" spans="1:5">
      <c r="A376">
        <v>2000</v>
      </c>
      <c r="B376">
        <v>500300150</v>
      </c>
      <c r="C376" s="67" t="s">
        <v>242</v>
      </c>
      <c r="D376" s="65">
        <v>26123.69</v>
      </c>
    </row>
    <row r="377" spans="1:5">
      <c r="A377">
        <v>2000</v>
      </c>
      <c r="B377">
        <v>500300201</v>
      </c>
      <c r="C377" s="67" t="s">
        <v>244</v>
      </c>
      <c r="D377" s="65">
        <v>2210</v>
      </c>
    </row>
    <row r="378" spans="1:5">
      <c r="A378">
        <v>2000</v>
      </c>
      <c r="B378">
        <v>500300210</v>
      </c>
      <c r="C378" s="67" t="s">
        <v>245</v>
      </c>
      <c r="D378" s="65">
        <v>155543.73000000001</v>
      </c>
    </row>
    <row r="379" spans="1:5">
      <c r="A379">
        <v>2000</v>
      </c>
      <c r="B379">
        <v>500300220</v>
      </c>
      <c r="C379" s="67" t="s">
        <v>246</v>
      </c>
      <c r="D379" s="65">
        <v>271513.13</v>
      </c>
    </row>
    <row r="380" spans="1:5">
      <c r="A380">
        <v>2000</v>
      </c>
      <c r="B380">
        <v>500300230</v>
      </c>
      <c r="C380" s="67" t="s">
        <v>247</v>
      </c>
      <c r="D380" s="65">
        <v>5420.04</v>
      </c>
    </row>
    <row r="381" spans="1:5">
      <c r="A381">
        <v>2000</v>
      </c>
      <c r="B381">
        <v>500300235</v>
      </c>
      <c r="C381" s="67" t="s">
        <v>305</v>
      </c>
      <c r="D381" s="65">
        <v>6528.33</v>
      </c>
    </row>
    <row r="382" spans="1:5">
      <c r="A382">
        <v>2000</v>
      </c>
      <c r="B382">
        <v>500300240</v>
      </c>
      <c r="C382" s="67" t="s">
        <v>248</v>
      </c>
      <c r="D382" s="65">
        <v>74082.240000000005</v>
      </c>
    </row>
    <row r="383" spans="1:5">
      <c r="A383">
        <v>2000</v>
      </c>
      <c r="B383">
        <v>500300250</v>
      </c>
      <c r="C383" s="67" t="s">
        <v>249</v>
      </c>
      <c r="D383" s="65">
        <v>1387306.18</v>
      </c>
    </row>
    <row r="384" spans="1:5">
      <c r="A384">
        <v>2000</v>
      </c>
      <c r="B384">
        <v>500300260</v>
      </c>
      <c r="C384" s="67" t="s">
        <v>250</v>
      </c>
      <c r="D384" s="65">
        <v>24370.69</v>
      </c>
    </row>
    <row r="385" spans="1:4">
      <c r="A385">
        <v>2000</v>
      </c>
      <c r="B385">
        <v>500300265</v>
      </c>
      <c r="C385" s="67" t="s">
        <v>251</v>
      </c>
      <c r="D385" s="65">
        <v>266612.62</v>
      </c>
    </row>
    <row r="386" spans="1:4">
      <c r="A386">
        <v>2000</v>
      </c>
      <c r="B386">
        <v>500300270</v>
      </c>
      <c r="C386" s="67" t="s">
        <v>252</v>
      </c>
      <c r="D386" s="65">
        <v>215083.89</v>
      </c>
    </row>
    <row r="387" spans="1:4">
      <c r="A387">
        <v>2000</v>
      </c>
      <c r="B387">
        <v>500300275</v>
      </c>
      <c r="C387" s="67" t="s">
        <v>253</v>
      </c>
      <c r="D387" s="65">
        <v>183547.16</v>
      </c>
    </row>
    <row r="388" spans="1:4">
      <c r="A388">
        <v>2000</v>
      </c>
      <c r="B388">
        <v>500300280</v>
      </c>
      <c r="C388" s="67" t="s">
        <v>254</v>
      </c>
      <c r="D388" s="65">
        <v>164205</v>
      </c>
    </row>
    <row r="389" spans="1:4">
      <c r="A389">
        <v>2000</v>
      </c>
      <c r="B389">
        <v>500300290</v>
      </c>
      <c r="C389" s="67" t="s">
        <v>255</v>
      </c>
      <c r="D389" s="65">
        <v>12557.01</v>
      </c>
    </row>
    <row r="390" spans="1:4">
      <c r="A390">
        <v>2000</v>
      </c>
      <c r="B390">
        <v>500300301</v>
      </c>
      <c r="C390" s="67" t="s">
        <v>256</v>
      </c>
      <c r="D390" s="65">
        <v>415150.28</v>
      </c>
    </row>
    <row r="391" spans="1:4">
      <c r="A391">
        <v>2000</v>
      </c>
      <c r="B391">
        <v>500300320</v>
      </c>
      <c r="C391" s="67" t="s">
        <v>258</v>
      </c>
      <c r="D391" s="65">
        <v>106899.85</v>
      </c>
    </row>
    <row r="392" spans="1:4">
      <c r="A392">
        <v>2000</v>
      </c>
      <c r="B392">
        <v>500300330</v>
      </c>
      <c r="C392" s="67" t="s">
        <v>259</v>
      </c>
      <c r="D392" s="65">
        <v>199083.36</v>
      </c>
    </row>
    <row r="393" spans="1:4">
      <c r="A393">
        <v>2000</v>
      </c>
      <c r="B393">
        <v>500300350</v>
      </c>
      <c r="C393" s="67" t="s">
        <v>260</v>
      </c>
      <c r="D393" s="65">
        <v>4663311.7699999996</v>
      </c>
    </row>
    <row r="394" spans="1:4">
      <c r="A394">
        <v>2000</v>
      </c>
      <c r="B394">
        <v>500300360</v>
      </c>
      <c r="C394" s="67" t="s">
        <v>261</v>
      </c>
      <c r="D394" s="65">
        <v>32993</v>
      </c>
    </row>
    <row r="395" spans="1:4">
      <c r="A395">
        <v>2000</v>
      </c>
      <c r="B395">
        <v>500300380</v>
      </c>
      <c r="C395" s="67" t="s">
        <v>263</v>
      </c>
      <c r="D395" s="65">
        <v>817707.36</v>
      </c>
    </row>
    <row r="396" spans="1:4">
      <c r="A396">
        <v>2000</v>
      </c>
      <c r="B396">
        <v>500300401</v>
      </c>
      <c r="C396" s="67" t="s">
        <v>264</v>
      </c>
      <c r="D396" s="65">
        <v>6636746.5099999998</v>
      </c>
    </row>
    <row r="397" spans="1:4">
      <c r="A397">
        <v>2000</v>
      </c>
      <c r="B397">
        <v>500300410</v>
      </c>
      <c r="C397" s="67" t="s">
        <v>265</v>
      </c>
      <c r="D397" s="65">
        <v>2093362.89</v>
      </c>
    </row>
    <row r="398" spans="1:4">
      <c r="A398">
        <v>2000</v>
      </c>
      <c r="B398">
        <v>500300420</v>
      </c>
      <c r="C398" s="67" t="s">
        <v>266</v>
      </c>
      <c r="D398" s="65">
        <v>232204.45</v>
      </c>
    </row>
    <row r="399" spans="1:4">
      <c r="A399">
        <v>2000</v>
      </c>
      <c r="B399">
        <v>500300430</v>
      </c>
      <c r="C399" s="67" t="s">
        <v>28</v>
      </c>
      <c r="D399" s="65">
        <v>3261397.94</v>
      </c>
    </row>
    <row r="400" spans="1:4">
      <c r="A400">
        <v>2000</v>
      </c>
      <c r="B400">
        <v>500300450</v>
      </c>
      <c r="C400" s="67" t="s">
        <v>268</v>
      </c>
      <c r="D400" s="65">
        <v>75964.179999999993</v>
      </c>
    </row>
    <row r="401" spans="1:5">
      <c r="A401">
        <v>2000</v>
      </c>
      <c r="B401">
        <v>500300460</v>
      </c>
      <c r="C401" s="67" t="s">
        <v>44</v>
      </c>
      <c r="D401" s="65">
        <v>1326206.69</v>
      </c>
    </row>
    <row r="402" spans="1:5">
      <c r="A402">
        <v>2000</v>
      </c>
      <c r="B402">
        <v>500300470</v>
      </c>
      <c r="C402" s="67" t="s">
        <v>269</v>
      </c>
      <c r="D402" s="65">
        <v>7176.45</v>
      </c>
    </row>
    <row r="403" spans="1:5" s="62" customFormat="1">
      <c r="B403" s="62" t="s">
        <v>461</v>
      </c>
      <c r="C403" s="69"/>
      <c r="D403" s="66">
        <v>22944118.300000001</v>
      </c>
      <c r="E403" s="66">
        <f>+D403</f>
        <v>22944118.300000001</v>
      </c>
    </row>
    <row r="404" spans="1:5" s="62" customFormat="1">
      <c r="B404" s="62" t="s">
        <v>409</v>
      </c>
      <c r="C404" s="69"/>
      <c r="D404" s="66"/>
    </row>
    <row r="405" spans="1:5">
      <c r="A405">
        <v>2000</v>
      </c>
      <c r="B405">
        <v>500400100</v>
      </c>
      <c r="C405" s="67" t="s">
        <v>270</v>
      </c>
      <c r="D405" s="65">
        <v>5379068.3399999999</v>
      </c>
    </row>
    <row r="406" spans="1:5">
      <c r="A406">
        <v>2000</v>
      </c>
      <c r="B406">
        <v>500400110</v>
      </c>
      <c r="C406" s="67" t="s">
        <v>271</v>
      </c>
      <c r="D406" s="65">
        <v>25592</v>
      </c>
    </row>
    <row r="407" spans="1:5">
      <c r="A407">
        <v>2000</v>
      </c>
      <c r="B407">
        <v>500400120</v>
      </c>
      <c r="C407" s="67" t="s">
        <v>272</v>
      </c>
      <c r="D407" s="65">
        <v>2872.05</v>
      </c>
    </row>
    <row r="408" spans="1:5">
      <c r="A408">
        <v>2000</v>
      </c>
      <c r="B408">
        <v>500400130</v>
      </c>
      <c r="C408" s="67" t="s">
        <v>273</v>
      </c>
      <c r="D408" s="65">
        <v>9911.6</v>
      </c>
    </row>
    <row r="409" spans="1:5">
      <c r="A409">
        <v>2000</v>
      </c>
      <c r="B409">
        <v>500400150</v>
      </c>
      <c r="C409" s="67" t="s">
        <v>274</v>
      </c>
      <c r="D409" s="65">
        <v>790410.3</v>
      </c>
    </row>
    <row r="410" spans="1:5">
      <c r="A410">
        <v>2000</v>
      </c>
      <c r="B410">
        <v>500400170</v>
      </c>
      <c r="C410" s="67" t="s">
        <v>275</v>
      </c>
      <c r="D410" s="65">
        <v>944</v>
      </c>
    </row>
    <row r="411" spans="1:5">
      <c r="A411">
        <v>2000</v>
      </c>
      <c r="B411">
        <v>500400230</v>
      </c>
      <c r="C411" s="67" t="s">
        <v>278</v>
      </c>
      <c r="D411" s="65">
        <v>758413.9</v>
      </c>
    </row>
    <row r="412" spans="1:5">
      <c r="A412">
        <v>2000</v>
      </c>
      <c r="B412">
        <v>500400240</v>
      </c>
      <c r="C412" s="67" t="s">
        <v>440</v>
      </c>
      <c r="D412" s="65">
        <v>14108.82</v>
      </c>
    </row>
    <row r="413" spans="1:5">
      <c r="A413">
        <v>2000</v>
      </c>
      <c r="B413">
        <v>500400260</v>
      </c>
      <c r="C413" s="67" t="s">
        <v>279</v>
      </c>
      <c r="D413" s="65">
        <v>9000</v>
      </c>
    </row>
    <row r="414" spans="1:5">
      <c r="A414">
        <v>2000</v>
      </c>
      <c r="B414">
        <v>500400270</v>
      </c>
      <c r="C414" s="67" t="s">
        <v>280</v>
      </c>
      <c r="D414" s="65">
        <v>67360</v>
      </c>
    </row>
    <row r="415" spans="1:5">
      <c r="A415">
        <v>2000</v>
      </c>
      <c r="B415">
        <v>500400280</v>
      </c>
      <c r="C415" s="67" t="s">
        <v>281</v>
      </c>
      <c r="D415" s="65">
        <v>290025.52</v>
      </c>
    </row>
    <row r="416" spans="1:5">
      <c r="A416">
        <v>2000</v>
      </c>
      <c r="B416">
        <v>500400900</v>
      </c>
      <c r="C416" s="67" t="s">
        <v>282</v>
      </c>
      <c r="D416" s="65">
        <v>3206.72</v>
      </c>
    </row>
    <row r="417" spans="1:5">
      <c r="A417">
        <v>2000</v>
      </c>
      <c r="B417">
        <v>500500121</v>
      </c>
      <c r="C417" s="67" t="s">
        <v>283</v>
      </c>
      <c r="D417" s="65">
        <v>31079.48</v>
      </c>
    </row>
    <row r="418" spans="1:5">
      <c r="A418">
        <v>2000</v>
      </c>
      <c r="B418">
        <v>500500131</v>
      </c>
      <c r="C418" s="67" t="s">
        <v>284</v>
      </c>
      <c r="D418" s="65">
        <v>42177.5</v>
      </c>
    </row>
    <row r="419" spans="1:5">
      <c r="A419">
        <v>2000</v>
      </c>
      <c r="B419">
        <v>500500151</v>
      </c>
      <c r="C419" s="67" t="s">
        <v>285</v>
      </c>
      <c r="D419" s="65">
        <v>777763.46</v>
      </c>
    </row>
    <row r="420" spans="1:5">
      <c r="A420">
        <v>2000</v>
      </c>
      <c r="B420">
        <v>500600100</v>
      </c>
      <c r="C420" s="67" t="s">
        <v>286</v>
      </c>
      <c r="D420" s="65">
        <v>92.8</v>
      </c>
    </row>
    <row r="421" spans="1:5">
      <c r="A421">
        <v>2000</v>
      </c>
      <c r="B421">
        <v>500600200</v>
      </c>
      <c r="C421" s="67" t="s">
        <v>287</v>
      </c>
      <c r="D421" s="65">
        <v>388231.95</v>
      </c>
    </row>
    <row r="422" spans="1:5">
      <c r="A422">
        <v>2000</v>
      </c>
      <c r="B422">
        <v>500600300</v>
      </c>
      <c r="C422" s="67" t="s">
        <v>288</v>
      </c>
      <c r="D422" s="65">
        <v>132911.20000000001</v>
      </c>
    </row>
    <row r="423" spans="1:5">
      <c r="A423">
        <v>2000</v>
      </c>
      <c r="B423">
        <v>500600400</v>
      </c>
      <c r="C423" s="67" t="s">
        <v>289</v>
      </c>
      <c r="D423" s="65">
        <v>15996.84</v>
      </c>
    </row>
    <row r="424" spans="1:5">
      <c r="A424">
        <v>2000</v>
      </c>
      <c r="B424">
        <v>500600600</v>
      </c>
      <c r="C424" s="67" t="s">
        <v>292</v>
      </c>
      <c r="D424" s="65">
        <v>59181</v>
      </c>
    </row>
    <row r="425" spans="1:5">
      <c r="A425">
        <v>2000</v>
      </c>
      <c r="B425">
        <v>500800150</v>
      </c>
      <c r="C425" s="67" t="s">
        <v>313</v>
      </c>
      <c r="D425" s="65">
        <v>949554.97</v>
      </c>
    </row>
    <row r="426" spans="1:5">
      <c r="A426">
        <v>2000</v>
      </c>
      <c r="B426">
        <v>500900600</v>
      </c>
      <c r="C426" s="67" t="s">
        <v>320</v>
      </c>
      <c r="D426" s="65">
        <v>350.85</v>
      </c>
    </row>
    <row r="427" spans="1:5">
      <c r="A427">
        <v>2000</v>
      </c>
      <c r="B427">
        <v>500900700</v>
      </c>
      <c r="C427" s="67" t="s">
        <v>294</v>
      </c>
      <c r="D427" s="65">
        <v>3986.3</v>
      </c>
    </row>
    <row r="428" spans="1:5" s="62" customFormat="1">
      <c r="C428" s="69"/>
      <c r="D428" s="66">
        <v>9752239.5999999996</v>
      </c>
      <c r="E428" s="66">
        <f>+D428</f>
        <v>9752239.5999999996</v>
      </c>
    </row>
    <row r="429" spans="1:5" s="62" customFormat="1">
      <c r="B429" s="62" t="s">
        <v>460</v>
      </c>
      <c r="C429" s="69"/>
      <c r="D429" s="66">
        <v>9752239.5999999996</v>
      </c>
    </row>
    <row r="430" spans="1:5" s="62" customFormat="1">
      <c r="B430" s="62" t="s">
        <v>409</v>
      </c>
      <c r="C430" s="69"/>
      <c r="D430" s="66"/>
    </row>
    <row r="431" spans="1:5">
      <c r="A431">
        <v>2000</v>
      </c>
      <c r="B431">
        <v>501000100</v>
      </c>
      <c r="C431" s="67" t="s">
        <v>295</v>
      </c>
      <c r="D431" s="65">
        <v>989917286.03999996</v>
      </c>
    </row>
    <row r="432" spans="1:5">
      <c r="A432">
        <v>2000</v>
      </c>
      <c r="B432">
        <v>501000200</v>
      </c>
      <c r="C432" s="67" t="s">
        <v>296</v>
      </c>
      <c r="D432" s="65">
        <v>462733943.41000003</v>
      </c>
    </row>
    <row r="433" spans="1:5">
      <c r="A433">
        <v>2000</v>
      </c>
      <c r="B433">
        <v>501000300</v>
      </c>
      <c r="C433" s="67" t="s">
        <v>297</v>
      </c>
      <c r="D433" s="65">
        <v>47615639.850000001</v>
      </c>
    </row>
    <row r="434" spans="1:5" s="62" customFormat="1">
      <c r="B434" s="62" t="s">
        <v>459</v>
      </c>
      <c r="C434" s="69"/>
      <c r="D434" s="66">
        <v>1500266869.3</v>
      </c>
      <c r="E434" s="66">
        <f>+D434</f>
        <v>1500266869.3</v>
      </c>
    </row>
    <row r="435" spans="1:5" s="62" customFormat="1">
      <c r="B435" s="62" t="s">
        <v>409</v>
      </c>
      <c r="C435" s="69"/>
      <c r="D435" s="66"/>
    </row>
    <row r="436" spans="1:5">
      <c r="A436">
        <v>2000</v>
      </c>
      <c r="B436">
        <v>500200132</v>
      </c>
      <c r="C436" s="67" t="s">
        <v>214</v>
      </c>
      <c r="D436" s="65">
        <v>12074562.640000001</v>
      </c>
      <c r="E436" s="65"/>
    </row>
    <row r="437" spans="1:5">
      <c r="A437">
        <v>2000</v>
      </c>
      <c r="B437">
        <v>500200133</v>
      </c>
      <c r="C437" s="67" t="s">
        <v>438</v>
      </c>
      <c r="D437" s="65">
        <v>5628.6</v>
      </c>
    </row>
    <row r="438" spans="1:5">
      <c r="A438">
        <v>2000</v>
      </c>
      <c r="B438">
        <v>500200134</v>
      </c>
      <c r="C438" s="67" t="s">
        <v>215</v>
      </c>
      <c r="D438" s="65">
        <v>323732</v>
      </c>
    </row>
    <row r="439" spans="1:5">
      <c r="A439">
        <v>2000</v>
      </c>
      <c r="B439">
        <v>500300100</v>
      </c>
      <c r="C439" s="67" t="s">
        <v>216</v>
      </c>
      <c r="D439" s="65">
        <v>6939774</v>
      </c>
    </row>
    <row r="440" spans="1:5">
      <c r="A440">
        <v>2000</v>
      </c>
      <c r="B440">
        <v>500300500</v>
      </c>
      <c r="C440" s="67" t="s">
        <v>439</v>
      </c>
      <c r="D440" s="65">
        <v>294464299</v>
      </c>
    </row>
    <row r="441" spans="1:5" s="62" customFormat="1">
      <c r="B441" s="62" t="s">
        <v>458</v>
      </c>
      <c r="C441" s="69"/>
      <c r="D441" s="66">
        <v>2145935810.2</v>
      </c>
      <c r="E441" s="66">
        <f>+D436+D437+D438+D439+D440</f>
        <v>313807996.24000001</v>
      </c>
    </row>
    <row r="442" spans="1:5" s="62" customFormat="1">
      <c r="B442" s="62" t="s">
        <v>409</v>
      </c>
      <c r="C442" s="69"/>
      <c r="D442" s="66"/>
    </row>
    <row r="443" spans="1:5" s="62" customFormat="1">
      <c r="B443" s="62" t="s">
        <v>457</v>
      </c>
      <c r="C443" s="69"/>
      <c r="D443" s="66">
        <v>-2936853861.4200001</v>
      </c>
    </row>
    <row r="444" spans="1:5" s="62" customFormat="1">
      <c r="B444" s="62" t="s">
        <v>409</v>
      </c>
      <c r="C444" s="69"/>
      <c r="D444" s="66"/>
    </row>
    <row r="445" spans="1:5" s="62" customFormat="1">
      <c r="B445" s="62" t="s">
        <v>298</v>
      </c>
      <c r="C445" s="69"/>
      <c r="D445" s="66"/>
    </row>
    <row r="446" spans="1:5">
      <c r="A446">
        <v>2000</v>
      </c>
      <c r="B446">
        <v>600100100</v>
      </c>
      <c r="C446" s="67" t="s">
        <v>217</v>
      </c>
      <c r="D446" s="65">
        <v>202886476.13</v>
      </c>
    </row>
    <row r="447" spans="1:5">
      <c r="A447">
        <v>2000</v>
      </c>
      <c r="B447">
        <v>600100120</v>
      </c>
      <c r="C447" s="67" t="s">
        <v>218</v>
      </c>
      <c r="D447" s="65">
        <v>69299523.430000007</v>
      </c>
    </row>
    <row r="448" spans="1:5">
      <c r="A448">
        <v>2000</v>
      </c>
      <c r="B448">
        <v>600100130</v>
      </c>
      <c r="C448" s="67" t="s">
        <v>219</v>
      </c>
      <c r="D448" s="65">
        <v>6634847.8799999999</v>
      </c>
    </row>
    <row r="449" spans="1:4">
      <c r="A449">
        <v>2000</v>
      </c>
      <c r="B449">
        <v>600100160</v>
      </c>
      <c r="C449" s="67" t="s">
        <v>220</v>
      </c>
      <c r="D449" s="65">
        <v>13176564.18</v>
      </c>
    </row>
    <row r="450" spans="1:4">
      <c r="A450">
        <v>2000</v>
      </c>
      <c r="B450">
        <v>600200100</v>
      </c>
      <c r="C450" s="67" t="s">
        <v>221</v>
      </c>
      <c r="D450" s="65">
        <v>491465.74</v>
      </c>
    </row>
    <row r="451" spans="1:4">
      <c r="A451">
        <v>2000</v>
      </c>
      <c r="B451">
        <v>600200110</v>
      </c>
      <c r="C451" s="67" t="s">
        <v>222</v>
      </c>
      <c r="D451" s="65">
        <v>1896824.39</v>
      </c>
    </row>
    <row r="452" spans="1:4">
      <c r="A452">
        <v>2000</v>
      </c>
      <c r="B452">
        <v>600200115</v>
      </c>
      <c r="C452" s="67" t="s">
        <v>223</v>
      </c>
      <c r="D452" s="65">
        <v>12360666.67</v>
      </c>
    </row>
    <row r="453" spans="1:4">
      <c r="A453">
        <v>2000</v>
      </c>
      <c r="B453">
        <v>600200116</v>
      </c>
      <c r="C453" s="67" t="s">
        <v>441</v>
      </c>
      <c r="D453" s="65">
        <v>1430400</v>
      </c>
    </row>
    <row r="454" spans="1:4">
      <c r="A454">
        <v>2000</v>
      </c>
      <c r="B454">
        <v>600200120</v>
      </c>
      <c r="C454" s="67" t="s">
        <v>224</v>
      </c>
      <c r="D454" s="65">
        <v>8944127.1999999993</v>
      </c>
    </row>
    <row r="455" spans="1:4">
      <c r="A455">
        <v>2000</v>
      </c>
      <c r="B455">
        <v>600200152</v>
      </c>
      <c r="C455" s="67" t="s">
        <v>487</v>
      </c>
      <c r="D455" s="65">
        <v>6239.67</v>
      </c>
    </row>
    <row r="456" spans="1:4">
      <c r="A456">
        <v>2000</v>
      </c>
      <c r="B456">
        <v>600200160</v>
      </c>
      <c r="C456" s="67" t="s">
        <v>225</v>
      </c>
      <c r="D456" s="65">
        <v>3159310</v>
      </c>
    </row>
    <row r="457" spans="1:4">
      <c r="A457">
        <v>2000</v>
      </c>
      <c r="B457">
        <v>600200170</v>
      </c>
      <c r="C457" s="67" t="s">
        <v>226</v>
      </c>
      <c r="D457" s="65">
        <v>13310155.98</v>
      </c>
    </row>
    <row r="458" spans="1:4">
      <c r="A458">
        <v>2000</v>
      </c>
      <c r="B458">
        <v>600200190</v>
      </c>
      <c r="C458" s="67" t="s">
        <v>227</v>
      </c>
      <c r="D458" s="65">
        <v>749346.54</v>
      </c>
    </row>
    <row r="459" spans="1:4">
      <c r="A459">
        <v>2000</v>
      </c>
      <c r="B459">
        <v>600200200</v>
      </c>
      <c r="C459" s="67" t="s">
        <v>228</v>
      </c>
      <c r="D459" s="65">
        <v>519236.3</v>
      </c>
    </row>
    <row r="460" spans="1:4">
      <c r="A460">
        <v>2000</v>
      </c>
      <c r="B460">
        <v>600200210</v>
      </c>
      <c r="C460" s="67" t="s">
        <v>229</v>
      </c>
      <c r="D460" s="65">
        <v>23645431.719999999</v>
      </c>
    </row>
    <row r="461" spans="1:4">
      <c r="A461">
        <v>2000</v>
      </c>
      <c r="B461">
        <v>600200221</v>
      </c>
      <c r="C461" s="67" t="s">
        <v>230</v>
      </c>
      <c r="D461" s="65">
        <v>14957878.48</v>
      </c>
    </row>
    <row r="462" spans="1:4">
      <c r="A462">
        <v>2000</v>
      </c>
      <c r="B462">
        <v>600200230</v>
      </c>
      <c r="C462" s="67" t="s">
        <v>231</v>
      </c>
      <c r="D462" s="65">
        <v>1000878.22</v>
      </c>
    </row>
    <row r="463" spans="1:4">
      <c r="A463">
        <v>2000</v>
      </c>
      <c r="B463">
        <v>600200250</v>
      </c>
      <c r="C463" s="67" t="s">
        <v>232</v>
      </c>
      <c r="D463" s="65">
        <v>9113358.1999999993</v>
      </c>
    </row>
    <row r="464" spans="1:4">
      <c r="A464">
        <v>2000</v>
      </c>
      <c r="B464">
        <v>600200260</v>
      </c>
      <c r="C464" s="67" t="s">
        <v>299</v>
      </c>
      <c r="D464" s="65">
        <v>31626941.760000002</v>
      </c>
    </row>
    <row r="465" spans="1:4">
      <c r="A465">
        <v>2000</v>
      </c>
      <c r="B465">
        <v>600200270</v>
      </c>
      <c r="C465" s="67" t="s">
        <v>233</v>
      </c>
      <c r="D465" s="65">
        <v>8593308.2599999998</v>
      </c>
    </row>
    <row r="466" spans="1:4">
      <c r="A466">
        <v>2000</v>
      </c>
      <c r="B466">
        <v>600200280</v>
      </c>
      <c r="C466" s="67" t="s">
        <v>234</v>
      </c>
      <c r="D466" s="65">
        <v>2517533.9300000002</v>
      </c>
    </row>
    <row r="467" spans="1:4">
      <c r="A467">
        <v>2000</v>
      </c>
      <c r="B467">
        <v>600200290</v>
      </c>
      <c r="C467" s="67" t="s">
        <v>300</v>
      </c>
      <c r="D467" s="65">
        <v>1040728.76</v>
      </c>
    </row>
    <row r="468" spans="1:4">
      <c r="A468">
        <v>2000</v>
      </c>
      <c r="B468">
        <v>600200305</v>
      </c>
      <c r="C468" s="67" t="s">
        <v>301</v>
      </c>
      <c r="D468" s="65">
        <v>30378047.309999999</v>
      </c>
    </row>
    <row r="469" spans="1:4">
      <c r="A469">
        <v>2000</v>
      </c>
      <c r="B469">
        <v>600200320</v>
      </c>
      <c r="C469" s="67" t="s">
        <v>302</v>
      </c>
      <c r="D469" s="65">
        <v>50880</v>
      </c>
    </row>
    <row r="470" spans="1:4">
      <c r="A470">
        <v>2000</v>
      </c>
      <c r="B470">
        <v>600200340</v>
      </c>
      <c r="C470" s="67" t="s">
        <v>235</v>
      </c>
      <c r="D470" s="65">
        <v>7158530.0999999996</v>
      </c>
    </row>
    <row r="471" spans="1:4">
      <c r="A471">
        <v>2000</v>
      </c>
      <c r="B471">
        <v>600200350</v>
      </c>
      <c r="C471" s="67" t="s">
        <v>442</v>
      </c>
      <c r="D471" s="65">
        <v>11600</v>
      </c>
    </row>
    <row r="472" spans="1:4">
      <c r="A472">
        <v>2000</v>
      </c>
      <c r="B472">
        <v>600400265</v>
      </c>
      <c r="C472" s="67" t="s">
        <v>236</v>
      </c>
      <c r="D472" s="65">
        <v>430193</v>
      </c>
    </row>
    <row r="473" spans="1:4">
      <c r="A473">
        <v>2000</v>
      </c>
      <c r="B473">
        <v>600400266</v>
      </c>
      <c r="C473" s="67" t="s">
        <v>303</v>
      </c>
      <c r="D473" s="65">
        <v>297808.59999999998</v>
      </c>
    </row>
    <row r="474" spans="1:4">
      <c r="A474">
        <v>2000</v>
      </c>
      <c r="B474">
        <v>600400267</v>
      </c>
      <c r="C474" s="67" t="s">
        <v>310</v>
      </c>
      <c r="D474" s="65">
        <v>121616</v>
      </c>
    </row>
    <row r="475" spans="1:4">
      <c r="A475">
        <v>2000</v>
      </c>
      <c r="B475">
        <v>600500150</v>
      </c>
      <c r="C475" s="67" t="s">
        <v>285</v>
      </c>
      <c r="D475" s="65">
        <v>519321</v>
      </c>
    </row>
    <row r="476" spans="1:4" s="62" customFormat="1">
      <c r="B476" s="62" t="s">
        <v>390</v>
      </c>
      <c r="C476" s="69"/>
      <c r="D476" s="66">
        <v>466329239.44999999</v>
      </c>
    </row>
    <row r="477" spans="1:4" s="62" customFormat="1">
      <c r="B477" s="62" t="s">
        <v>409</v>
      </c>
      <c r="C477" s="69"/>
      <c r="D477" s="66"/>
    </row>
    <row r="478" spans="1:4">
      <c r="A478">
        <v>2000</v>
      </c>
      <c r="B478">
        <v>600300100</v>
      </c>
      <c r="C478" s="67" t="s">
        <v>237</v>
      </c>
      <c r="D478" s="65">
        <v>14780.02</v>
      </c>
    </row>
    <row r="479" spans="1:4">
      <c r="A479">
        <v>2000</v>
      </c>
      <c r="B479">
        <v>600300110</v>
      </c>
      <c r="C479" s="67" t="s">
        <v>238</v>
      </c>
      <c r="D479" s="65">
        <v>5786.4</v>
      </c>
    </row>
    <row r="480" spans="1:4">
      <c r="A480">
        <v>2000</v>
      </c>
      <c r="B480">
        <v>600300120</v>
      </c>
      <c r="C480" s="67" t="s">
        <v>239</v>
      </c>
      <c r="D480" s="65">
        <v>110347.25</v>
      </c>
    </row>
    <row r="481" spans="1:4">
      <c r="A481">
        <v>2000</v>
      </c>
      <c r="B481">
        <v>600300130</v>
      </c>
      <c r="C481" s="67" t="s">
        <v>240</v>
      </c>
      <c r="D481" s="65">
        <v>524787.9</v>
      </c>
    </row>
    <row r="482" spans="1:4">
      <c r="A482">
        <v>2000</v>
      </c>
      <c r="B482">
        <v>600300140</v>
      </c>
      <c r="C482" s="67" t="s">
        <v>443</v>
      </c>
      <c r="D482" s="65">
        <v>7055855.4299999997</v>
      </c>
    </row>
    <row r="483" spans="1:4">
      <c r="A483">
        <v>2000</v>
      </c>
      <c r="B483">
        <v>600300150</v>
      </c>
      <c r="C483" s="67" t="s">
        <v>242</v>
      </c>
      <c r="D483" s="65">
        <v>168076.12</v>
      </c>
    </row>
    <row r="484" spans="1:4">
      <c r="A484">
        <v>2000</v>
      </c>
      <c r="B484">
        <v>600300160</v>
      </c>
      <c r="C484" s="67" t="s">
        <v>243</v>
      </c>
      <c r="D484" s="65">
        <v>13908.49</v>
      </c>
    </row>
    <row r="485" spans="1:4">
      <c r="A485">
        <v>2000</v>
      </c>
      <c r="B485">
        <v>600300200</v>
      </c>
      <c r="C485" s="67" t="s">
        <v>244</v>
      </c>
      <c r="D485" s="65">
        <v>13904.2</v>
      </c>
    </row>
    <row r="486" spans="1:4">
      <c r="A486">
        <v>2000</v>
      </c>
      <c r="B486">
        <v>600300210</v>
      </c>
      <c r="C486" s="67" t="s">
        <v>245</v>
      </c>
      <c r="D486" s="65">
        <v>244363.41</v>
      </c>
    </row>
    <row r="487" spans="1:4">
      <c r="A487">
        <v>2000</v>
      </c>
      <c r="B487">
        <v>600300220</v>
      </c>
      <c r="C487" s="67" t="s">
        <v>246</v>
      </c>
      <c r="D487" s="65">
        <v>332018.92</v>
      </c>
    </row>
    <row r="488" spans="1:4">
      <c r="A488">
        <v>2000</v>
      </c>
      <c r="B488">
        <v>600300230</v>
      </c>
      <c r="C488" s="67" t="s">
        <v>247</v>
      </c>
      <c r="D488" s="65">
        <v>1755624.91</v>
      </c>
    </row>
    <row r="489" spans="1:4">
      <c r="A489">
        <v>2000</v>
      </c>
      <c r="B489">
        <v>600300235</v>
      </c>
      <c r="C489" s="67" t="s">
        <v>305</v>
      </c>
      <c r="D489" s="65">
        <v>97912.37</v>
      </c>
    </row>
    <row r="490" spans="1:4">
      <c r="A490">
        <v>2000</v>
      </c>
      <c r="B490">
        <v>600300240</v>
      </c>
      <c r="C490" s="67" t="s">
        <v>248</v>
      </c>
      <c r="D490" s="65">
        <v>72651.179999999993</v>
      </c>
    </row>
    <row r="491" spans="1:4">
      <c r="A491">
        <v>2000</v>
      </c>
      <c r="B491">
        <v>600300250</v>
      </c>
      <c r="C491" s="67" t="s">
        <v>249</v>
      </c>
      <c r="D491" s="65">
        <v>342322.45</v>
      </c>
    </row>
    <row r="492" spans="1:4">
      <c r="A492">
        <v>2000</v>
      </c>
      <c r="B492">
        <v>600300260</v>
      </c>
      <c r="C492" s="67" t="s">
        <v>250</v>
      </c>
      <c r="D492" s="65">
        <v>6807.92</v>
      </c>
    </row>
    <row r="493" spans="1:4">
      <c r="A493">
        <v>2000</v>
      </c>
      <c r="B493">
        <v>600300265</v>
      </c>
      <c r="C493" s="67" t="s">
        <v>251</v>
      </c>
      <c r="D493" s="65">
        <v>893352.58</v>
      </c>
    </row>
    <row r="494" spans="1:4">
      <c r="A494">
        <v>2000</v>
      </c>
      <c r="B494">
        <v>600300270</v>
      </c>
      <c r="C494" s="67" t="s">
        <v>252</v>
      </c>
      <c r="D494" s="65">
        <v>4534157.49</v>
      </c>
    </row>
    <row r="495" spans="1:4">
      <c r="A495">
        <v>2000</v>
      </c>
      <c r="B495">
        <v>600300275</v>
      </c>
      <c r="C495" s="67" t="s">
        <v>253</v>
      </c>
      <c r="D495" s="65">
        <v>944239.1</v>
      </c>
    </row>
    <row r="496" spans="1:4">
      <c r="A496">
        <v>2000</v>
      </c>
      <c r="B496">
        <v>600300280</v>
      </c>
      <c r="C496" s="67" t="s">
        <v>254</v>
      </c>
      <c r="D496" s="65">
        <v>157535.13</v>
      </c>
    </row>
    <row r="497" spans="1:4">
      <c r="A497">
        <v>2000</v>
      </c>
      <c r="B497">
        <v>600300290</v>
      </c>
      <c r="C497" s="67" t="s">
        <v>255</v>
      </c>
      <c r="D497" s="65">
        <v>25636.240000000002</v>
      </c>
    </row>
    <row r="498" spans="1:4">
      <c r="A498">
        <v>2000</v>
      </c>
      <c r="B498">
        <v>600300300</v>
      </c>
      <c r="C498" s="67" t="s">
        <v>256</v>
      </c>
      <c r="D498" s="65">
        <v>113282.64</v>
      </c>
    </row>
    <row r="499" spans="1:4">
      <c r="A499">
        <v>2000</v>
      </c>
      <c r="B499">
        <v>600300310</v>
      </c>
      <c r="C499" s="67" t="s">
        <v>257</v>
      </c>
      <c r="D499" s="65">
        <v>62528.2</v>
      </c>
    </row>
    <row r="500" spans="1:4">
      <c r="A500">
        <v>2000</v>
      </c>
      <c r="B500">
        <v>600300320</v>
      </c>
      <c r="C500" s="67" t="s">
        <v>258</v>
      </c>
      <c r="D500" s="65">
        <v>267191.5</v>
      </c>
    </row>
    <row r="501" spans="1:4">
      <c r="A501">
        <v>2000</v>
      </c>
      <c r="B501">
        <v>600300330</v>
      </c>
      <c r="C501" s="67" t="s">
        <v>259</v>
      </c>
      <c r="D501" s="65">
        <v>206379.27</v>
      </c>
    </row>
    <row r="502" spans="1:4">
      <c r="A502">
        <v>2000</v>
      </c>
      <c r="B502">
        <v>600300350</v>
      </c>
      <c r="C502" s="67" t="s">
        <v>260</v>
      </c>
      <c r="D502" s="65">
        <v>6485424.9299999997</v>
      </c>
    </row>
    <row r="503" spans="1:4">
      <c r="A503">
        <v>2000</v>
      </c>
      <c r="B503">
        <v>600300360</v>
      </c>
      <c r="C503" s="67" t="s">
        <v>261</v>
      </c>
      <c r="D503" s="65">
        <v>134640.85</v>
      </c>
    </row>
    <row r="504" spans="1:4">
      <c r="A504">
        <v>2000</v>
      </c>
      <c r="B504">
        <v>600300370</v>
      </c>
      <c r="C504" s="67" t="s">
        <v>262</v>
      </c>
      <c r="D504" s="65">
        <v>449.1</v>
      </c>
    </row>
    <row r="505" spans="1:4">
      <c r="A505">
        <v>2000</v>
      </c>
      <c r="B505">
        <v>600300380</v>
      </c>
      <c r="C505" s="67" t="s">
        <v>263</v>
      </c>
      <c r="D505" s="65">
        <v>45531.11</v>
      </c>
    </row>
    <row r="506" spans="1:4">
      <c r="A506">
        <v>2000</v>
      </c>
      <c r="B506">
        <v>600300400</v>
      </c>
      <c r="C506" s="67" t="s">
        <v>264</v>
      </c>
      <c r="D506" s="65">
        <v>10752181.42</v>
      </c>
    </row>
    <row r="507" spans="1:4">
      <c r="A507">
        <v>2000</v>
      </c>
      <c r="B507">
        <v>600300410</v>
      </c>
      <c r="C507" s="67" t="s">
        <v>265</v>
      </c>
      <c r="D507" s="65">
        <v>55173.02</v>
      </c>
    </row>
    <row r="508" spans="1:4">
      <c r="A508">
        <v>2000</v>
      </c>
      <c r="B508">
        <v>600300420</v>
      </c>
      <c r="C508" s="67" t="s">
        <v>266</v>
      </c>
      <c r="D508" s="65">
        <v>8249.99</v>
      </c>
    </row>
    <row r="509" spans="1:4">
      <c r="A509">
        <v>2000</v>
      </c>
      <c r="B509">
        <v>600300430</v>
      </c>
      <c r="C509" s="67" t="s">
        <v>28</v>
      </c>
      <c r="D509" s="65">
        <v>2258806.6800000002</v>
      </c>
    </row>
    <row r="510" spans="1:4">
      <c r="A510">
        <v>2000</v>
      </c>
      <c r="B510">
        <v>600300440</v>
      </c>
      <c r="C510" s="67" t="s">
        <v>267</v>
      </c>
      <c r="D510" s="65">
        <v>57525</v>
      </c>
    </row>
    <row r="511" spans="1:4">
      <c r="A511">
        <v>2000</v>
      </c>
      <c r="B511">
        <v>600300450</v>
      </c>
      <c r="C511" s="67" t="s">
        <v>268</v>
      </c>
      <c r="D511" s="65">
        <v>79006.95</v>
      </c>
    </row>
    <row r="512" spans="1:4">
      <c r="A512">
        <v>2000</v>
      </c>
      <c r="B512">
        <v>600300460</v>
      </c>
      <c r="C512" s="67" t="s">
        <v>44</v>
      </c>
      <c r="D512" s="65">
        <v>2371180.58</v>
      </c>
    </row>
    <row r="513" spans="1:4">
      <c r="A513">
        <v>2000</v>
      </c>
      <c r="B513">
        <v>600300462</v>
      </c>
      <c r="C513" s="67" t="s">
        <v>307</v>
      </c>
      <c r="D513" s="65">
        <v>277300</v>
      </c>
    </row>
    <row r="514" spans="1:4">
      <c r="A514">
        <v>2000</v>
      </c>
      <c r="B514">
        <v>600300470</v>
      </c>
      <c r="C514" s="67" t="s">
        <v>269</v>
      </c>
      <c r="D514" s="65">
        <v>36212.25</v>
      </c>
    </row>
    <row r="515" spans="1:4" s="62" customFormat="1">
      <c r="B515" s="62" t="s">
        <v>456</v>
      </c>
      <c r="C515" s="69"/>
      <c r="D515" s="66">
        <v>40525131</v>
      </c>
    </row>
    <row r="516" spans="1:4" s="62" customFormat="1">
      <c r="B516" s="62" t="s">
        <v>409</v>
      </c>
      <c r="C516" s="69"/>
      <c r="D516" s="66"/>
    </row>
    <row r="517" spans="1:4">
      <c r="A517">
        <v>2000</v>
      </c>
      <c r="B517">
        <v>600800270</v>
      </c>
      <c r="C517" s="67" t="s">
        <v>316</v>
      </c>
      <c r="D517" s="65">
        <v>4006972.27</v>
      </c>
    </row>
    <row r="518" spans="1:4">
      <c r="A518">
        <v>2000</v>
      </c>
      <c r="B518">
        <v>600900300</v>
      </c>
      <c r="C518" s="67" t="s">
        <v>317</v>
      </c>
      <c r="D518" s="65">
        <v>1095600.45</v>
      </c>
    </row>
    <row r="519" spans="1:4">
      <c r="A519">
        <v>2000</v>
      </c>
      <c r="B519">
        <v>600900400</v>
      </c>
      <c r="C519" s="67" t="s">
        <v>318</v>
      </c>
      <c r="D519" s="65">
        <v>52000</v>
      </c>
    </row>
    <row r="520" spans="1:4">
      <c r="A520">
        <v>2000</v>
      </c>
      <c r="B520">
        <v>600900700</v>
      </c>
      <c r="C520" s="67" t="s">
        <v>294</v>
      </c>
      <c r="D520" s="65">
        <v>7518900.7199999997</v>
      </c>
    </row>
    <row r="521" spans="1:4" s="62" customFormat="1">
      <c r="B521" s="62" t="s">
        <v>492</v>
      </c>
      <c r="C521" s="69"/>
      <c r="D521" s="66">
        <f>SUM(D517:D520)</f>
        <v>12673473.439999999</v>
      </c>
    </row>
    <row r="522" spans="1:4" s="62" customFormat="1">
      <c r="B522" s="62" t="s">
        <v>409</v>
      </c>
      <c r="C522" s="69"/>
      <c r="D522" s="66"/>
    </row>
    <row r="523" spans="1:4">
      <c r="A523">
        <v>2000</v>
      </c>
      <c r="B523">
        <v>600400100</v>
      </c>
      <c r="C523" s="67" t="s">
        <v>270</v>
      </c>
      <c r="D523" s="65">
        <v>1526628.52</v>
      </c>
    </row>
    <row r="524" spans="1:4">
      <c r="A524">
        <v>2000</v>
      </c>
      <c r="B524">
        <v>600400110</v>
      </c>
      <c r="C524" s="67" t="s">
        <v>271</v>
      </c>
      <c r="D524" s="65">
        <v>155214.92000000001</v>
      </c>
    </row>
    <row r="525" spans="1:4">
      <c r="A525">
        <v>2000</v>
      </c>
      <c r="B525">
        <v>600400120</v>
      </c>
      <c r="C525" s="67" t="s">
        <v>272</v>
      </c>
      <c r="D525" s="65">
        <v>2434.04</v>
      </c>
    </row>
    <row r="526" spans="1:4">
      <c r="A526">
        <v>2000</v>
      </c>
      <c r="B526">
        <v>600400130</v>
      </c>
      <c r="C526" s="67" t="s">
        <v>273</v>
      </c>
      <c r="D526" s="65">
        <v>55824</v>
      </c>
    </row>
    <row r="527" spans="1:4">
      <c r="A527">
        <v>2000</v>
      </c>
      <c r="B527">
        <v>600400140</v>
      </c>
      <c r="C527" s="67" t="s">
        <v>308</v>
      </c>
      <c r="D527" s="65">
        <v>12950</v>
      </c>
    </row>
    <row r="528" spans="1:4">
      <c r="A528">
        <v>2000</v>
      </c>
      <c r="B528">
        <v>600400150</v>
      </c>
      <c r="C528" s="67" t="s">
        <v>274</v>
      </c>
      <c r="D528" s="65">
        <v>105000</v>
      </c>
    </row>
    <row r="529" spans="1:4">
      <c r="A529">
        <v>2000</v>
      </c>
      <c r="B529">
        <v>600400180</v>
      </c>
      <c r="C529" s="67" t="s">
        <v>276</v>
      </c>
      <c r="D529" s="65">
        <v>4409543.67</v>
      </c>
    </row>
    <row r="530" spans="1:4">
      <c r="A530">
        <v>2000</v>
      </c>
      <c r="B530">
        <v>600400190</v>
      </c>
      <c r="C530" s="67" t="s">
        <v>277</v>
      </c>
      <c r="D530" s="65">
        <v>255175</v>
      </c>
    </row>
    <row r="531" spans="1:4">
      <c r="A531">
        <v>2000</v>
      </c>
      <c r="B531">
        <v>600400220</v>
      </c>
      <c r="C531" s="67" t="s">
        <v>488</v>
      </c>
      <c r="D531" s="65">
        <v>566879.24</v>
      </c>
    </row>
    <row r="532" spans="1:4">
      <c r="A532">
        <v>2000</v>
      </c>
      <c r="B532">
        <v>600400230</v>
      </c>
      <c r="C532" s="67" t="s">
        <v>278</v>
      </c>
      <c r="D532" s="65">
        <v>2874062.38</v>
      </c>
    </row>
    <row r="533" spans="1:4">
      <c r="A533">
        <v>2000</v>
      </c>
      <c r="B533">
        <v>600400250</v>
      </c>
      <c r="C533" s="67" t="s">
        <v>309</v>
      </c>
      <c r="D533" s="65">
        <v>1700</v>
      </c>
    </row>
    <row r="534" spans="1:4">
      <c r="A534">
        <v>2000</v>
      </c>
      <c r="B534">
        <v>600400260</v>
      </c>
      <c r="C534" s="67" t="s">
        <v>279</v>
      </c>
      <c r="D534" s="65">
        <v>364030</v>
      </c>
    </row>
    <row r="535" spans="1:4">
      <c r="A535">
        <v>2000</v>
      </c>
      <c r="B535">
        <v>600400270</v>
      </c>
      <c r="C535" s="67" t="s">
        <v>280</v>
      </c>
      <c r="D535" s="65">
        <v>494252</v>
      </c>
    </row>
    <row r="536" spans="1:4">
      <c r="A536">
        <v>2000</v>
      </c>
      <c r="B536">
        <v>600400900</v>
      </c>
      <c r="C536" s="67" t="s">
        <v>282</v>
      </c>
      <c r="D536" s="65">
        <v>866452.2</v>
      </c>
    </row>
    <row r="537" spans="1:4">
      <c r="A537">
        <v>2000</v>
      </c>
      <c r="B537">
        <v>600500100</v>
      </c>
      <c r="C537" s="67" t="s">
        <v>311</v>
      </c>
      <c r="D537" s="65">
        <v>10315009.59</v>
      </c>
    </row>
    <row r="538" spans="1:4">
      <c r="A538">
        <v>2000</v>
      </c>
      <c r="B538">
        <v>600500120</v>
      </c>
      <c r="C538" s="67" t="s">
        <v>283</v>
      </c>
      <c r="D538" s="65">
        <v>21172.76</v>
      </c>
    </row>
    <row r="539" spans="1:4">
      <c r="A539">
        <v>2000</v>
      </c>
      <c r="B539">
        <v>600500130</v>
      </c>
      <c r="C539" s="67" t="s">
        <v>284</v>
      </c>
      <c r="D539" s="65">
        <v>1555729.89</v>
      </c>
    </row>
    <row r="540" spans="1:4">
      <c r="A540">
        <v>2000</v>
      </c>
      <c r="B540">
        <v>600600100</v>
      </c>
      <c r="C540" s="67" t="s">
        <v>286</v>
      </c>
      <c r="D540" s="65">
        <v>16080.01</v>
      </c>
    </row>
    <row r="541" spans="1:4">
      <c r="A541">
        <v>2000</v>
      </c>
      <c r="B541">
        <v>600600110</v>
      </c>
      <c r="C541" s="67" t="s">
        <v>312</v>
      </c>
      <c r="D541" s="65">
        <v>538286.26</v>
      </c>
    </row>
    <row r="542" spans="1:4">
      <c r="A542">
        <v>2000</v>
      </c>
      <c r="B542">
        <v>600600200</v>
      </c>
      <c r="C542" s="67" t="s">
        <v>287</v>
      </c>
      <c r="D542" s="65">
        <v>1054779.1399999999</v>
      </c>
    </row>
    <row r="543" spans="1:4">
      <c r="A543">
        <v>2000</v>
      </c>
      <c r="B543">
        <v>600600300</v>
      </c>
      <c r="C543" s="67" t="s">
        <v>288</v>
      </c>
      <c r="D543" s="65">
        <v>192220.1</v>
      </c>
    </row>
    <row r="544" spans="1:4">
      <c r="A544">
        <v>2000</v>
      </c>
      <c r="B544">
        <v>600600400</v>
      </c>
      <c r="C544" s="67" t="s">
        <v>289</v>
      </c>
      <c r="D544" s="65">
        <v>15464.96</v>
      </c>
    </row>
    <row r="545" spans="1:4">
      <c r="A545">
        <v>2000</v>
      </c>
      <c r="B545">
        <v>600600500</v>
      </c>
      <c r="C545" s="67" t="s">
        <v>290</v>
      </c>
      <c r="D545" s="65">
        <v>379450.2</v>
      </c>
    </row>
    <row r="546" spans="1:4">
      <c r="A546">
        <v>2000</v>
      </c>
      <c r="B546">
        <v>600600510</v>
      </c>
      <c r="C546" s="67" t="s">
        <v>291</v>
      </c>
      <c r="D546" s="65">
        <v>1179584.4099999999</v>
      </c>
    </row>
    <row r="547" spans="1:4">
      <c r="A547">
        <v>2000</v>
      </c>
      <c r="B547">
        <v>600600600</v>
      </c>
      <c r="C547" s="67" t="s">
        <v>292</v>
      </c>
      <c r="D547" s="65">
        <v>10862</v>
      </c>
    </row>
    <row r="548" spans="1:4">
      <c r="A548">
        <v>2000</v>
      </c>
      <c r="B548">
        <v>600800120</v>
      </c>
      <c r="C548" s="67" t="s">
        <v>444</v>
      </c>
      <c r="D548" s="65">
        <v>12600562.039999999</v>
      </c>
    </row>
    <row r="549" spans="1:4">
      <c r="A549">
        <v>2000</v>
      </c>
      <c r="B549">
        <v>600800150</v>
      </c>
      <c r="C549" s="67" t="s">
        <v>313</v>
      </c>
      <c r="D549" s="65">
        <v>17700</v>
      </c>
    </row>
    <row r="550" spans="1:4">
      <c r="A550">
        <v>2000</v>
      </c>
      <c r="B550">
        <v>600800230</v>
      </c>
      <c r="C550" s="67" t="s">
        <v>314</v>
      </c>
      <c r="D550" s="65">
        <v>124227325.45999999</v>
      </c>
    </row>
    <row r="551" spans="1:4">
      <c r="A551">
        <v>2000</v>
      </c>
      <c r="B551">
        <v>600800240</v>
      </c>
      <c r="C551" s="67" t="s">
        <v>293</v>
      </c>
      <c r="D551" s="65">
        <v>248943851.09</v>
      </c>
    </row>
    <row r="552" spans="1:4">
      <c r="A552">
        <v>2000</v>
      </c>
      <c r="B552">
        <v>600800251</v>
      </c>
      <c r="C552" s="67" t="s">
        <v>315</v>
      </c>
      <c r="D552" s="65">
        <v>5634657.0700000003</v>
      </c>
    </row>
    <row r="553" spans="1:4">
      <c r="A553">
        <v>2000</v>
      </c>
      <c r="B553">
        <v>600900500</v>
      </c>
      <c r="C553" s="67" t="s">
        <v>319</v>
      </c>
      <c r="D553" s="65">
        <v>27425</v>
      </c>
    </row>
    <row r="554" spans="1:4">
      <c r="A554">
        <v>2000</v>
      </c>
      <c r="B554">
        <v>600900510</v>
      </c>
      <c r="C554" s="67" t="s">
        <v>445</v>
      </c>
      <c r="D554" s="65">
        <v>102000</v>
      </c>
    </row>
    <row r="555" spans="1:4">
      <c r="A555">
        <v>2000</v>
      </c>
      <c r="B555">
        <v>600900600</v>
      </c>
      <c r="C555" s="67" t="s">
        <v>320</v>
      </c>
      <c r="D555" s="65">
        <v>7000</v>
      </c>
    </row>
    <row r="556" spans="1:4">
      <c r="A556">
        <v>2000</v>
      </c>
      <c r="B556">
        <v>600900710</v>
      </c>
      <c r="C556" s="67" t="s">
        <v>489</v>
      </c>
      <c r="D556" s="65">
        <v>1193422.5</v>
      </c>
    </row>
    <row r="558" spans="1:4" s="62" customFormat="1">
      <c r="B558" s="62" t="s">
        <v>455</v>
      </c>
      <c r="C558" s="69"/>
      <c r="D558" s="66">
        <v>419722728.44999999</v>
      </c>
    </row>
    <row r="559" spans="1:4" s="62" customFormat="1">
      <c r="B559" s="62" t="s">
        <v>409</v>
      </c>
      <c r="C559" s="69"/>
      <c r="D559" s="66"/>
    </row>
    <row r="560" spans="1:4" s="62" customFormat="1">
      <c r="B560" s="62" t="s">
        <v>454</v>
      </c>
      <c r="C560" s="69"/>
      <c r="D560" s="66">
        <v>939250572.34000003</v>
      </c>
    </row>
    <row r="561" spans="1:4" s="62" customFormat="1">
      <c r="B561" s="62" t="s">
        <v>409</v>
      </c>
      <c r="C561" s="69"/>
      <c r="D561" s="66"/>
    </row>
    <row r="562" spans="1:4">
      <c r="A562">
        <v>2000</v>
      </c>
      <c r="B562">
        <v>700100300</v>
      </c>
      <c r="C562" s="67" t="s">
        <v>321</v>
      </c>
      <c r="D562" s="65">
        <v>1189760109.6400001</v>
      </c>
    </row>
    <row r="563" spans="1:4">
      <c r="A563">
        <v>2000</v>
      </c>
      <c r="B563">
        <v>700100400</v>
      </c>
      <c r="C563" s="67" t="s">
        <v>322</v>
      </c>
      <c r="D563" s="65">
        <v>929242.67</v>
      </c>
    </row>
    <row r="564" spans="1:4">
      <c r="A564">
        <v>2000</v>
      </c>
      <c r="B564">
        <v>700100401</v>
      </c>
      <c r="C564" s="67" t="s">
        <v>446</v>
      </c>
      <c r="D564" s="65">
        <v>1228320.78</v>
      </c>
    </row>
    <row r="565" spans="1:4">
      <c r="A565">
        <v>2000</v>
      </c>
      <c r="B565">
        <v>700100500</v>
      </c>
      <c r="C565" s="67" t="s">
        <v>323</v>
      </c>
      <c r="D565" s="65">
        <v>31365146.050000001</v>
      </c>
    </row>
    <row r="566" spans="1:4">
      <c r="A566">
        <v>2000</v>
      </c>
      <c r="B566">
        <v>700100600</v>
      </c>
      <c r="C566" s="67" t="s">
        <v>324</v>
      </c>
      <c r="D566" s="65">
        <v>-682252378.75999999</v>
      </c>
    </row>
    <row r="567" spans="1:4">
      <c r="A567">
        <v>2000</v>
      </c>
      <c r="B567">
        <v>700100700</v>
      </c>
      <c r="C567" s="67" t="s">
        <v>325</v>
      </c>
      <c r="D567" s="65">
        <v>0.95</v>
      </c>
    </row>
    <row r="568" spans="1:4" s="62" customFormat="1">
      <c r="B568" s="62" t="s">
        <v>447</v>
      </c>
      <c r="C568" s="69"/>
      <c r="D568" s="66">
        <v>541030441.33000004</v>
      </c>
    </row>
    <row r="569" spans="1:4" s="62" customFormat="1">
      <c r="B569" s="62" t="s">
        <v>409</v>
      </c>
      <c r="C569" s="69"/>
      <c r="D569" s="66"/>
    </row>
    <row r="570" spans="1:4">
      <c r="A570">
        <v>2000</v>
      </c>
      <c r="B570">
        <v>601000100</v>
      </c>
      <c r="C570" s="67" t="s">
        <v>295</v>
      </c>
      <c r="D570" s="65">
        <v>15479725.220000001</v>
      </c>
    </row>
    <row r="571" spans="1:4">
      <c r="A571">
        <v>2000</v>
      </c>
      <c r="B571">
        <v>601000200</v>
      </c>
      <c r="C571" s="67" t="s">
        <v>296</v>
      </c>
      <c r="D571" s="65">
        <v>2949043.15</v>
      </c>
    </row>
    <row r="572" spans="1:4">
      <c r="A572">
        <v>2000</v>
      </c>
      <c r="B572">
        <v>601000300</v>
      </c>
      <c r="C572" s="67" t="s">
        <v>297</v>
      </c>
      <c r="D572" s="65">
        <v>22227322.32</v>
      </c>
    </row>
    <row r="573" spans="1:4" s="62" customFormat="1">
      <c r="B573" s="62" t="s">
        <v>453</v>
      </c>
      <c r="C573" s="69"/>
      <c r="D573" s="66">
        <v>40656090.689999998</v>
      </c>
    </row>
    <row r="574" spans="1:4" s="62" customFormat="1">
      <c r="B574" s="62" t="s">
        <v>409</v>
      </c>
      <c r="C574" s="69"/>
      <c r="D574" s="66"/>
    </row>
    <row r="575" spans="1:4">
      <c r="A575">
        <v>2000</v>
      </c>
      <c r="B575">
        <v>600300170</v>
      </c>
      <c r="C575" s="67" t="s">
        <v>304</v>
      </c>
      <c r="D575" s="65">
        <v>7733751.54</v>
      </c>
    </row>
    <row r="576" spans="1:4">
      <c r="A576">
        <v>2000</v>
      </c>
      <c r="B576">
        <v>600300340</v>
      </c>
      <c r="C576" s="67" t="s">
        <v>306</v>
      </c>
      <c r="D576" s="65">
        <v>412553.44</v>
      </c>
    </row>
    <row r="577" spans="1:4">
      <c r="A577">
        <v>2000</v>
      </c>
      <c r="B577">
        <v>600400280</v>
      </c>
      <c r="C577" s="67" t="s">
        <v>281</v>
      </c>
      <c r="D577" s="65">
        <v>3683365.42</v>
      </c>
    </row>
    <row r="578" spans="1:4" s="62" customFormat="1">
      <c r="B578" s="62" t="s">
        <v>452</v>
      </c>
      <c r="C578" s="69"/>
      <c r="D578" s="66">
        <v>11829670.4</v>
      </c>
    </row>
    <row r="579" spans="1:4" s="62" customFormat="1">
      <c r="B579" s="62" t="s">
        <v>409</v>
      </c>
      <c r="C579" s="69"/>
      <c r="D579" s="66"/>
    </row>
    <row r="580" spans="1:4" s="62" customFormat="1">
      <c r="B580" s="62" t="s">
        <v>448</v>
      </c>
      <c r="C580" s="69"/>
      <c r="D580" s="66">
        <v>-1404087086.6600001</v>
      </c>
    </row>
    <row r="581" spans="1:4" s="62" customFormat="1">
      <c r="B581" s="62" t="s">
        <v>326</v>
      </c>
      <c r="C581" s="69"/>
      <c r="D581" s="66"/>
    </row>
    <row r="582" spans="1:4">
      <c r="A582">
        <v>2000</v>
      </c>
      <c r="B582">
        <v>800100120</v>
      </c>
      <c r="C582" s="67" t="s">
        <v>327</v>
      </c>
      <c r="D582" s="65">
        <v>-181134.72</v>
      </c>
    </row>
    <row r="583" spans="1:4">
      <c r="A583">
        <v>2000</v>
      </c>
      <c r="B583">
        <v>800100160</v>
      </c>
      <c r="C583" s="67" t="s">
        <v>328</v>
      </c>
      <c r="D583" s="65">
        <v>-9.67</v>
      </c>
    </row>
    <row r="584" spans="1:4">
      <c r="A584">
        <v>2000</v>
      </c>
      <c r="B584">
        <v>800100200</v>
      </c>
      <c r="C584" s="67" t="s">
        <v>329</v>
      </c>
      <c r="D584" s="65">
        <v>-14916939.92</v>
      </c>
    </row>
    <row r="585" spans="1:4">
      <c r="A585">
        <v>2000</v>
      </c>
      <c r="B585">
        <v>800800230</v>
      </c>
      <c r="C585" s="67" t="s">
        <v>330</v>
      </c>
      <c r="D585" s="65">
        <v>126133405.36</v>
      </c>
    </row>
    <row r="586" spans="1:4">
      <c r="A586">
        <v>2000</v>
      </c>
      <c r="B586">
        <v>800800250</v>
      </c>
      <c r="C586" s="67" t="s">
        <v>331</v>
      </c>
      <c r="D586" s="65">
        <v>-472135.74</v>
      </c>
    </row>
    <row r="587" spans="1:4" s="62" customFormat="1">
      <c r="B587" s="62" t="s">
        <v>331</v>
      </c>
      <c r="C587" s="69"/>
      <c r="D587" s="66">
        <v>110563185.31</v>
      </c>
    </row>
    <row r="588" spans="1:4" s="62" customFormat="1">
      <c r="B588" s="62" t="s">
        <v>449</v>
      </c>
      <c r="C588" s="69"/>
      <c r="D588" s="66">
        <v>-1293523901.3499999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EA3A-A72F-45D8-B24B-ACA9442A2F27}">
  <dimension ref="A4:H55"/>
  <sheetViews>
    <sheetView showGridLines="0" tabSelected="1" workbookViewId="0">
      <selection activeCell="G53" sqref="G53"/>
    </sheetView>
  </sheetViews>
  <sheetFormatPr baseColWidth="10" defaultRowHeight="12"/>
  <cols>
    <col min="1" max="1" width="6.42578125" style="1" customWidth="1"/>
    <col min="2" max="2" width="9.5703125" style="39" customWidth="1"/>
    <col min="3" max="3" width="35" style="39" customWidth="1"/>
    <col min="4" max="4" width="3" style="40" customWidth="1"/>
    <col min="5" max="5" width="26.85546875" style="39" customWidth="1"/>
    <col min="6" max="6" width="15.85546875" style="1" bestFit="1" customWidth="1"/>
    <col min="7" max="7" width="22" style="1" customWidth="1"/>
    <col min="8" max="8" width="14.7109375" style="1" bestFit="1" customWidth="1"/>
    <col min="9" max="196" width="11.42578125" style="1"/>
    <col min="197" max="197" width="9.5703125" style="1" customWidth="1"/>
    <col min="198" max="198" width="35" style="1" customWidth="1"/>
    <col min="199" max="199" width="8" style="1" customWidth="1"/>
    <col min="200" max="200" width="14.7109375" style="1" customWidth="1"/>
    <col min="201" max="201" width="28.5703125" style="1" customWidth="1"/>
    <col min="202" max="202" width="14.28515625" style="1" customWidth="1"/>
    <col min="203" max="203" width="14.42578125" style="1" customWidth="1"/>
    <col min="204" max="452" width="11.42578125" style="1"/>
    <col min="453" max="453" width="9.5703125" style="1" customWidth="1"/>
    <col min="454" max="454" width="35" style="1" customWidth="1"/>
    <col min="455" max="455" width="8" style="1" customWidth="1"/>
    <col min="456" max="456" width="14.7109375" style="1" customWidth="1"/>
    <col min="457" max="457" width="28.5703125" style="1" customWidth="1"/>
    <col min="458" max="458" width="14.28515625" style="1" customWidth="1"/>
    <col min="459" max="459" width="14.42578125" style="1" customWidth="1"/>
    <col min="460" max="708" width="11.42578125" style="1"/>
    <col min="709" max="709" width="9.5703125" style="1" customWidth="1"/>
    <col min="710" max="710" width="35" style="1" customWidth="1"/>
    <col min="711" max="711" width="8" style="1" customWidth="1"/>
    <col min="712" max="712" width="14.7109375" style="1" customWidth="1"/>
    <col min="713" max="713" width="28.5703125" style="1" customWidth="1"/>
    <col min="714" max="714" width="14.28515625" style="1" customWidth="1"/>
    <col min="715" max="715" width="14.42578125" style="1" customWidth="1"/>
    <col min="716" max="964" width="11.42578125" style="1"/>
    <col min="965" max="965" width="9.5703125" style="1" customWidth="1"/>
    <col min="966" max="966" width="35" style="1" customWidth="1"/>
    <col min="967" max="967" width="8" style="1" customWidth="1"/>
    <col min="968" max="968" width="14.7109375" style="1" customWidth="1"/>
    <col min="969" max="969" width="28.5703125" style="1" customWidth="1"/>
    <col min="970" max="970" width="14.28515625" style="1" customWidth="1"/>
    <col min="971" max="971" width="14.42578125" style="1" customWidth="1"/>
    <col min="972" max="1220" width="11.42578125" style="1"/>
    <col min="1221" max="1221" width="9.5703125" style="1" customWidth="1"/>
    <col min="1222" max="1222" width="35" style="1" customWidth="1"/>
    <col min="1223" max="1223" width="8" style="1" customWidth="1"/>
    <col min="1224" max="1224" width="14.7109375" style="1" customWidth="1"/>
    <col min="1225" max="1225" width="28.5703125" style="1" customWidth="1"/>
    <col min="1226" max="1226" width="14.28515625" style="1" customWidth="1"/>
    <col min="1227" max="1227" width="14.42578125" style="1" customWidth="1"/>
    <col min="1228" max="1476" width="11.42578125" style="1"/>
    <col min="1477" max="1477" width="9.5703125" style="1" customWidth="1"/>
    <col min="1478" max="1478" width="35" style="1" customWidth="1"/>
    <col min="1479" max="1479" width="8" style="1" customWidth="1"/>
    <col min="1480" max="1480" width="14.7109375" style="1" customWidth="1"/>
    <col min="1481" max="1481" width="28.5703125" style="1" customWidth="1"/>
    <col min="1482" max="1482" width="14.28515625" style="1" customWidth="1"/>
    <col min="1483" max="1483" width="14.42578125" style="1" customWidth="1"/>
    <col min="1484" max="1732" width="11.42578125" style="1"/>
    <col min="1733" max="1733" width="9.5703125" style="1" customWidth="1"/>
    <col min="1734" max="1734" width="35" style="1" customWidth="1"/>
    <col min="1735" max="1735" width="8" style="1" customWidth="1"/>
    <col min="1736" max="1736" width="14.7109375" style="1" customWidth="1"/>
    <col min="1737" max="1737" width="28.5703125" style="1" customWidth="1"/>
    <col min="1738" max="1738" width="14.28515625" style="1" customWidth="1"/>
    <col min="1739" max="1739" width="14.42578125" style="1" customWidth="1"/>
    <col min="1740" max="1988" width="11.42578125" style="1"/>
    <col min="1989" max="1989" width="9.5703125" style="1" customWidth="1"/>
    <col min="1990" max="1990" width="35" style="1" customWidth="1"/>
    <col min="1991" max="1991" width="8" style="1" customWidth="1"/>
    <col min="1992" max="1992" width="14.7109375" style="1" customWidth="1"/>
    <col min="1993" max="1993" width="28.5703125" style="1" customWidth="1"/>
    <col min="1994" max="1994" width="14.28515625" style="1" customWidth="1"/>
    <col min="1995" max="1995" width="14.42578125" style="1" customWidth="1"/>
    <col min="1996" max="2244" width="11.42578125" style="1"/>
    <col min="2245" max="2245" width="9.5703125" style="1" customWidth="1"/>
    <col min="2246" max="2246" width="35" style="1" customWidth="1"/>
    <col min="2247" max="2247" width="8" style="1" customWidth="1"/>
    <col min="2248" max="2248" width="14.7109375" style="1" customWidth="1"/>
    <col min="2249" max="2249" width="28.5703125" style="1" customWidth="1"/>
    <col min="2250" max="2250" width="14.28515625" style="1" customWidth="1"/>
    <col min="2251" max="2251" width="14.42578125" style="1" customWidth="1"/>
    <col min="2252" max="2500" width="11.42578125" style="1"/>
    <col min="2501" max="2501" width="9.5703125" style="1" customWidth="1"/>
    <col min="2502" max="2502" width="35" style="1" customWidth="1"/>
    <col min="2503" max="2503" width="8" style="1" customWidth="1"/>
    <col min="2504" max="2504" width="14.7109375" style="1" customWidth="1"/>
    <col min="2505" max="2505" width="28.5703125" style="1" customWidth="1"/>
    <col min="2506" max="2506" width="14.28515625" style="1" customWidth="1"/>
    <col min="2507" max="2507" width="14.42578125" style="1" customWidth="1"/>
    <col min="2508" max="2756" width="11.42578125" style="1"/>
    <col min="2757" max="2757" width="9.5703125" style="1" customWidth="1"/>
    <col min="2758" max="2758" width="35" style="1" customWidth="1"/>
    <col min="2759" max="2759" width="8" style="1" customWidth="1"/>
    <col min="2760" max="2760" width="14.7109375" style="1" customWidth="1"/>
    <col min="2761" max="2761" width="28.5703125" style="1" customWidth="1"/>
    <col min="2762" max="2762" width="14.28515625" style="1" customWidth="1"/>
    <col min="2763" max="2763" width="14.42578125" style="1" customWidth="1"/>
    <col min="2764" max="3012" width="11.42578125" style="1"/>
    <col min="3013" max="3013" width="9.5703125" style="1" customWidth="1"/>
    <col min="3014" max="3014" width="35" style="1" customWidth="1"/>
    <col min="3015" max="3015" width="8" style="1" customWidth="1"/>
    <col min="3016" max="3016" width="14.7109375" style="1" customWidth="1"/>
    <col min="3017" max="3017" width="28.5703125" style="1" customWidth="1"/>
    <col min="3018" max="3018" width="14.28515625" style="1" customWidth="1"/>
    <col min="3019" max="3019" width="14.42578125" style="1" customWidth="1"/>
    <col min="3020" max="3268" width="11.42578125" style="1"/>
    <col min="3269" max="3269" width="9.5703125" style="1" customWidth="1"/>
    <col min="3270" max="3270" width="35" style="1" customWidth="1"/>
    <col min="3271" max="3271" width="8" style="1" customWidth="1"/>
    <col min="3272" max="3272" width="14.7109375" style="1" customWidth="1"/>
    <col min="3273" max="3273" width="28.5703125" style="1" customWidth="1"/>
    <col min="3274" max="3274" width="14.28515625" style="1" customWidth="1"/>
    <col min="3275" max="3275" width="14.42578125" style="1" customWidth="1"/>
    <col min="3276" max="3524" width="11.42578125" style="1"/>
    <col min="3525" max="3525" width="9.5703125" style="1" customWidth="1"/>
    <col min="3526" max="3526" width="35" style="1" customWidth="1"/>
    <col min="3527" max="3527" width="8" style="1" customWidth="1"/>
    <col min="3528" max="3528" width="14.7109375" style="1" customWidth="1"/>
    <col min="3529" max="3529" width="28.5703125" style="1" customWidth="1"/>
    <col min="3530" max="3530" width="14.28515625" style="1" customWidth="1"/>
    <col min="3531" max="3531" width="14.42578125" style="1" customWidth="1"/>
    <col min="3532" max="3780" width="11.42578125" style="1"/>
    <col min="3781" max="3781" width="9.5703125" style="1" customWidth="1"/>
    <col min="3782" max="3782" width="35" style="1" customWidth="1"/>
    <col min="3783" max="3783" width="8" style="1" customWidth="1"/>
    <col min="3784" max="3784" width="14.7109375" style="1" customWidth="1"/>
    <col min="3785" max="3785" width="28.5703125" style="1" customWidth="1"/>
    <col min="3786" max="3786" width="14.28515625" style="1" customWidth="1"/>
    <col min="3787" max="3787" width="14.42578125" style="1" customWidth="1"/>
    <col min="3788" max="4036" width="11.42578125" style="1"/>
    <col min="4037" max="4037" width="9.5703125" style="1" customWidth="1"/>
    <col min="4038" max="4038" width="35" style="1" customWidth="1"/>
    <col min="4039" max="4039" width="8" style="1" customWidth="1"/>
    <col min="4040" max="4040" width="14.7109375" style="1" customWidth="1"/>
    <col min="4041" max="4041" width="28.5703125" style="1" customWidth="1"/>
    <col min="4042" max="4042" width="14.28515625" style="1" customWidth="1"/>
    <col min="4043" max="4043" width="14.42578125" style="1" customWidth="1"/>
    <col min="4044" max="4292" width="11.42578125" style="1"/>
    <col min="4293" max="4293" width="9.5703125" style="1" customWidth="1"/>
    <col min="4294" max="4294" width="35" style="1" customWidth="1"/>
    <col min="4295" max="4295" width="8" style="1" customWidth="1"/>
    <col min="4296" max="4296" width="14.7109375" style="1" customWidth="1"/>
    <col min="4297" max="4297" width="28.5703125" style="1" customWidth="1"/>
    <col min="4298" max="4298" width="14.28515625" style="1" customWidth="1"/>
    <col min="4299" max="4299" width="14.42578125" style="1" customWidth="1"/>
    <col min="4300" max="4548" width="11.42578125" style="1"/>
    <col min="4549" max="4549" width="9.5703125" style="1" customWidth="1"/>
    <col min="4550" max="4550" width="35" style="1" customWidth="1"/>
    <col min="4551" max="4551" width="8" style="1" customWidth="1"/>
    <col min="4552" max="4552" width="14.7109375" style="1" customWidth="1"/>
    <col min="4553" max="4553" width="28.5703125" style="1" customWidth="1"/>
    <col min="4554" max="4554" width="14.28515625" style="1" customWidth="1"/>
    <col min="4555" max="4555" width="14.42578125" style="1" customWidth="1"/>
    <col min="4556" max="4804" width="11.42578125" style="1"/>
    <col min="4805" max="4805" width="9.5703125" style="1" customWidth="1"/>
    <col min="4806" max="4806" width="35" style="1" customWidth="1"/>
    <col min="4807" max="4807" width="8" style="1" customWidth="1"/>
    <col min="4808" max="4808" width="14.7109375" style="1" customWidth="1"/>
    <col min="4809" max="4809" width="28.5703125" style="1" customWidth="1"/>
    <col min="4810" max="4810" width="14.28515625" style="1" customWidth="1"/>
    <col min="4811" max="4811" width="14.42578125" style="1" customWidth="1"/>
    <col min="4812" max="5060" width="11.42578125" style="1"/>
    <col min="5061" max="5061" width="9.5703125" style="1" customWidth="1"/>
    <col min="5062" max="5062" width="35" style="1" customWidth="1"/>
    <col min="5063" max="5063" width="8" style="1" customWidth="1"/>
    <col min="5064" max="5064" width="14.7109375" style="1" customWidth="1"/>
    <col min="5065" max="5065" width="28.5703125" style="1" customWidth="1"/>
    <col min="5066" max="5066" width="14.28515625" style="1" customWidth="1"/>
    <col min="5067" max="5067" width="14.42578125" style="1" customWidth="1"/>
    <col min="5068" max="5316" width="11.42578125" style="1"/>
    <col min="5317" max="5317" width="9.5703125" style="1" customWidth="1"/>
    <col min="5318" max="5318" width="35" style="1" customWidth="1"/>
    <col min="5319" max="5319" width="8" style="1" customWidth="1"/>
    <col min="5320" max="5320" width="14.7109375" style="1" customWidth="1"/>
    <col min="5321" max="5321" width="28.5703125" style="1" customWidth="1"/>
    <col min="5322" max="5322" width="14.28515625" style="1" customWidth="1"/>
    <col min="5323" max="5323" width="14.42578125" style="1" customWidth="1"/>
    <col min="5324" max="5572" width="11.42578125" style="1"/>
    <col min="5573" max="5573" width="9.5703125" style="1" customWidth="1"/>
    <col min="5574" max="5574" width="35" style="1" customWidth="1"/>
    <col min="5575" max="5575" width="8" style="1" customWidth="1"/>
    <col min="5576" max="5576" width="14.7109375" style="1" customWidth="1"/>
    <col min="5577" max="5577" width="28.5703125" style="1" customWidth="1"/>
    <col min="5578" max="5578" width="14.28515625" style="1" customWidth="1"/>
    <col min="5579" max="5579" width="14.42578125" style="1" customWidth="1"/>
    <col min="5580" max="5828" width="11.42578125" style="1"/>
    <col min="5829" max="5829" width="9.5703125" style="1" customWidth="1"/>
    <col min="5830" max="5830" width="35" style="1" customWidth="1"/>
    <col min="5831" max="5831" width="8" style="1" customWidth="1"/>
    <col min="5832" max="5832" width="14.7109375" style="1" customWidth="1"/>
    <col min="5833" max="5833" width="28.5703125" style="1" customWidth="1"/>
    <col min="5834" max="5834" width="14.28515625" style="1" customWidth="1"/>
    <col min="5835" max="5835" width="14.42578125" style="1" customWidth="1"/>
    <col min="5836" max="6084" width="11.42578125" style="1"/>
    <col min="6085" max="6085" width="9.5703125" style="1" customWidth="1"/>
    <col min="6086" max="6086" width="35" style="1" customWidth="1"/>
    <col min="6087" max="6087" width="8" style="1" customWidth="1"/>
    <col min="6088" max="6088" width="14.7109375" style="1" customWidth="1"/>
    <col min="6089" max="6089" width="28.5703125" style="1" customWidth="1"/>
    <col min="6090" max="6090" width="14.28515625" style="1" customWidth="1"/>
    <col min="6091" max="6091" width="14.42578125" style="1" customWidth="1"/>
    <col min="6092" max="6340" width="11.42578125" style="1"/>
    <col min="6341" max="6341" width="9.5703125" style="1" customWidth="1"/>
    <col min="6342" max="6342" width="35" style="1" customWidth="1"/>
    <col min="6343" max="6343" width="8" style="1" customWidth="1"/>
    <col min="6344" max="6344" width="14.7109375" style="1" customWidth="1"/>
    <col min="6345" max="6345" width="28.5703125" style="1" customWidth="1"/>
    <col min="6346" max="6346" width="14.28515625" style="1" customWidth="1"/>
    <col min="6347" max="6347" width="14.42578125" style="1" customWidth="1"/>
    <col min="6348" max="6596" width="11.42578125" style="1"/>
    <col min="6597" max="6597" width="9.5703125" style="1" customWidth="1"/>
    <col min="6598" max="6598" width="35" style="1" customWidth="1"/>
    <col min="6599" max="6599" width="8" style="1" customWidth="1"/>
    <col min="6600" max="6600" width="14.7109375" style="1" customWidth="1"/>
    <col min="6601" max="6601" width="28.5703125" style="1" customWidth="1"/>
    <col min="6602" max="6602" width="14.28515625" style="1" customWidth="1"/>
    <col min="6603" max="6603" width="14.42578125" style="1" customWidth="1"/>
    <col min="6604" max="6852" width="11.42578125" style="1"/>
    <col min="6853" max="6853" width="9.5703125" style="1" customWidth="1"/>
    <col min="6854" max="6854" width="35" style="1" customWidth="1"/>
    <col min="6855" max="6855" width="8" style="1" customWidth="1"/>
    <col min="6856" max="6856" width="14.7109375" style="1" customWidth="1"/>
    <col min="6857" max="6857" width="28.5703125" style="1" customWidth="1"/>
    <col min="6858" max="6858" width="14.28515625" style="1" customWidth="1"/>
    <col min="6859" max="6859" width="14.42578125" style="1" customWidth="1"/>
    <col min="6860" max="7108" width="11.42578125" style="1"/>
    <col min="7109" max="7109" width="9.5703125" style="1" customWidth="1"/>
    <col min="7110" max="7110" width="35" style="1" customWidth="1"/>
    <col min="7111" max="7111" width="8" style="1" customWidth="1"/>
    <col min="7112" max="7112" width="14.7109375" style="1" customWidth="1"/>
    <col min="7113" max="7113" width="28.5703125" style="1" customWidth="1"/>
    <col min="7114" max="7114" width="14.28515625" style="1" customWidth="1"/>
    <col min="7115" max="7115" width="14.42578125" style="1" customWidth="1"/>
    <col min="7116" max="7364" width="11.42578125" style="1"/>
    <col min="7365" max="7365" width="9.5703125" style="1" customWidth="1"/>
    <col min="7366" max="7366" width="35" style="1" customWidth="1"/>
    <col min="7367" max="7367" width="8" style="1" customWidth="1"/>
    <col min="7368" max="7368" width="14.7109375" style="1" customWidth="1"/>
    <col min="7369" max="7369" width="28.5703125" style="1" customWidth="1"/>
    <col min="7370" max="7370" width="14.28515625" style="1" customWidth="1"/>
    <col min="7371" max="7371" width="14.42578125" style="1" customWidth="1"/>
    <col min="7372" max="7620" width="11.42578125" style="1"/>
    <col min="7621" max="7621" width="9.5703125" style="1" customWidth="1"/>
    <col min="7622" max="7622" width="35" style="1" customWidth="1"/>
    <col min="7623" max="7623" width="8" style="1" customWidth="1"/>
    <col min="7624" max="7624" width="14.7109375" style="1" customWidth="1"/>
    <col min="7625" max="7625" width="28.5703125" style="1" customWidth="1"/>
    <col min="7626" max="7626" width="14.28515625" style="1" customWidth="1"/>
    <col min="7627" max="7627" width="14.42578125" style="1" customWidth="1"/>
    <col min="7628" max="7876" width="11.42578125" style="1"/>
    <col min="7877" max="7877" width="9.5703125" style="1" customWidth="1"/>
    <col min="7878" max="7878" width="35" style="1" customWidth="1"/>
    <col min="7879" max="7879" width="8" style="1" customWidth="1"/>
    <col min="7880" max="7880" width="14.7109375" style="1" customWidth="1"/>
    <col min="7881" max="7881" width="28.5703125" style="1" customWidth="1"/>
    <col min="7882" max="7882" width="14.28515625" style="1" customWidth="1"/>
    <col min="7883" max="7883" width="14.42578125" style="1" customWidth="1"/>
    <col min="7884" max="8132" width="11.42578125" style="1"/>
    <col min="8133" max="8133" width="9.5703125" style="1" customWidth="1"/>
    <col min="8134" max="8134" width="35" style="1" customWidth="1"/>
    <col min="8135" max="8135" width="8" style="1" customWidth="1"/>
    <col min="8136" max="8136" width="14.7109375" style="1" customWidth="1"/>
    <col min="8137" max="8137" width="28.5703125" style="1" customWidth="1"/>
    <col min="8138" max="8138" width="14.28515625" style="1" customWidth="1"/>
    <col min="8139" max="8139" width="14.42578125" style="1" customWidth="1"/>
    <col min="8140" max="8388" width="11.42578125" style="1"/>
    <col min="8389" max="8389" width="9.5703125" style="1" customWidth="1"/>
    <col min="8390" max="8390" width="35" style="1" customWidth="1"/>
    <col min="8391" max="8391" width="8" style="1" customWidth="1"/>
    <col min="8392" max="8392" width="14.7109375" style="1" customWidth="1"/>
    <col min="8393" max="8393" width="28.5703125" style="1" customWidth="1"/>
    <col min="8394" max="8394" width="14.28515625" style="1" customWidth="1"/>
    <col min="8395" max="8395" width="14.42578125" style="1" customWidth="1"/>
    <col min="8396" max="8644" width="11.42578125" style="1"/>
    <col min="8645" max="8645" width="9.5703125" style="1" customWidth="1"/>
    <col min="8646" max="8646" width="35" style="1" customWidth="1"/>
    <col min="8647" max="8647" width="8" style="1" customWidth="1"/>
    <col min="8648" max="8648" width="14.7109375" style="1" customWidth="1"/>
    <col min="8649" max="8649" width="28.5703125" style="1" customWidth="1"/>
    <col min="8650" max="8650" width="14.28515625" style="1" customWidth="1"/>
    <col min="8651" max="8651" width="14.42578125" style="1" customWidth="1"/>
    <col min="8652" max="8900" width="11.42578125" style="1"/>
    <col min="8901" max="8901" width="9.5703125" style="1" customWidth="1"/>
    <col min="8902" max="8902" width="35" style="1" customWidth="1"/>
    <col min="8903" max="8903" width="8" style="1" customWidth="1"/>
    <col min="8904" max="8904" width="14.7109375" style="1" customWidth="1"/>
    <col min="8905" max="8905" width="28.5703125" style="1" customWidth="1"/>
    <col min="8906" max="8906" width="14.28515625" style="1" customWidth="1"/>
    <col min="8907" max="8907" width="14.42578125" style="1" customWidth="1"/>
    <col min="8908" max="9156" width="11.42578125" style="1"/>
    <col min="9157" max="9157" width="9.5703125" style="1" customWidth="1"/>
    <col min="9158" max="9158" width="35" style="1" customWidth="1"/>
    <col min="9159" max="9159" width="8" style="1" customWidth="1"/>
    <col min="9160" max="9160" width="14.7109375" style="1" customWidth="1"/>
    <col min="9161" max="9161" width="28.5703125" style="1" customWidth="1"/>
    <col min="9162" max="9162" width="14.28515625" style="1" customWidth="1"/>
    <col min="9163" max="9163" width="14.42578125" style="1" customWidth="1"/>
    <col min="9164" max="9412" width="11.42578125" style="1"/>
    <col min="9413" max="9413" width="9.5703125" style="1" customWidth="1"/>
    <col min="9414" max="9414" width="35" style="1" customWidth="1"/>
    <col min="9415" max="9415" width="8" style="1" customWidth="1"/>
    <col min="9416" max="9416" width="14.7109375" style="1" customWidth="1"/>
    <col min="9417" max="9417" width="28.5703125" style="1" customWidth="1"/>
    <col min="9418" max="9418" width="14.28515625" style="1" customWidth="1"/>
    <col min="9419" max="9419" width="14.42578125" style="1" customWidth="1"/>
    <col min="9420" max="9668" width="11.42578125" style="1"/>
    <col min="9669" max="9669" width="9.5703125" style="1" customWidth="1"/>
    <col min="9670" max="9670" width="35" style="1" customWidth="1"/>
    <col min="9671" max="9671" width="8" style="1" customWidth="1"/>
    <col min="9672" max="9672" width="14.7109375" style="1" customWidth="1"/>
    <col min="9673" max="9673" width="28.5703125" style="1" customWidth="1"/>
    <col min="9674" max="9674" width="14.28515625" style="1" customWidth="1"/>
    <col min="9675" max="9675" width="14.42578125" style="1" customWidth="1"/>
    <col min="9676" max="9924" width="11.42578125" style="1"/>
    <col min="9925" max="9925" width="9.5703125" style="1" customWidth="1"/>
    <col min="9926" max="9926" width="35" style="1" customWidth="1"/>
    <col min="9927" max="9927" width="8" style="1" customWidth="1"/>
    <col min="9928" max="9928" width="14.7109375" style="1" customWidth="1"/>
    <col min="9929" max="9929" width="28.5703125" style="1" customWidth="1"/>
    <col min="9930" max="9930" width="14.28515625" style="1" customWidth="1"/>
    <col min="9931" max="9931" width="14.42578125" style="1" customWidth="1"/>
    <col min="9932" max="10180" width="11.42578125" style="1"/>
    <col min="10181" max="10181" width="9.5703125" style="1" customWidth="1"/>
    <col min="10182" max="10182" width="35" style="1" customWidth="1"/>
    <col min="10183" max="10183" width="8" style="1" customWidth="1"/>
    <col min="10184" max="10184" width="14.7109375" style="1" customWidth="1"/>
    <col min="10185" max="10185" width="28.5703125" style="1" customWidth="1"/>
    <col min="10186" max="10186" width="14.28515625" style="1" customWidth="1"/>
    <col min="10187" max="10187" width="14.42578125" style="1" customWidth="1"/>
    <col min="10188" max="10436" width="11.42578125" style="1"/>
    <col min="10437" max="10437" width="9.5703125" style="1" customWidth="1"/>
    <col min="10438" max="10438" width="35" style="1" customWidth="1"/>
    <col min="10439" max="10439" width="8" style="1" customWidth="1"/>
    <col min="10440" max="10440" width="14.7109375" style="1" customWidth="1"/>
    <col min="10441" max="10441" width="28.5703125" style="1" customWidth="1"/>
    <col min="10442" max="10442" width="14.28515625" style="1" customWidth="1"/>
    <col min="10443" max="10443" width="14.42578125" style="1" customWidth="1"/>
    <col min="10444" max="10692" width="11.42578125" style="1"/>
    <col min="10693" max="10693" width="9.5703125" style="1" customWidth="1"/>
    <col min="10694" max="10694" width="35" style="1" customWidth="1"/>
    <col min="10695" max="10695" width="8" style="1" customWidth="1"/>
    <col min="10696" max="10696" width="14.7109375" style="1" customWidth="1"/>
    <col min="10697" max="10697" width="28.5703125" style="1" customWidth="1"/>
    <col min="10698" max="10698" width="14.28515625" style="1" customWidth="1"/>
    <col min="10699" max="10699" width="14.42578125" style="1" customWidth="1"/>
    <col min="10700" max="10948" width="11.42578125" style="1"/>
    <col min="10949" max="10949" width="9.5703125" style="1" customWidth="1"/>
    <col min="10950" max="10950" width="35" style="1" customWidth="1"/>
    <col min="10951" max="10951" width="8" style="1" customWidth="1"/>
    <col min="10952" max="10952" width="14.7109375" style="1" customWidth="1"/>
    <col min="10953" max="10953" width="28.5703125" style="1" customWidth="1"/>
    <col min="10954" max="10954" width="14.28515625" style="1" customWidth="1"/>
    <col min="10955" max="10955" width="14.42578125" style="1" customWidth="1"/>
    <col min="10956" max="11204" width="11.42578125" style="1"/>
    <col min="11205" max="11205" width="9.5703125" style="1" customWidth="1"/>
    <col min="11206" max="11206" width="35" style="1" customWidth="1"/>
    <col min="11207" max="11207" width="8" style="1" customWidth="1"/>
    <col min="11208" max="11208" width="14.7109375" style="1" customWidth="1"/>
    <col min="11209" max="11209" width="28.5703125" style="1" customWidth="1"/>
    <col min="11210" max="11210" width="14.28515625" style="1" customWidth="1"/>
    <col min="11211" max="11211" width="14.42578125" style="1" customWidth="1"/>
    <col min="11212" max="11460" width="11.42578125" style="1"/>
    <col min="11461" max="11461" width="9.5703125" style="1" customWidth="1"/>
    <col min="11462" max="11462" width="35" style="1" customWidth="1"/>
    <col min="11463" max="11463" width="8" style="1" customWidth="1"/>
    <col min="11464" max="11464" width="14.7109375" style="1" customWidth="1"/>
    <col min="11465" max="11465" width="28.5703125" style="1" customWidth="1"/>
    <col min="11466" max="11466" width="14.28515625" style="1" customWidth="1"/>
    <col min="11467" max="11467" width="14.42578125" style="1" customWidth="1"/>
    <col min="11468" max="11716" width="11.42578125" style="1"/>
    <col min="11717" max="11717" width="9.5703125" style="1" customWidth="1"/>
    <col min="11718" max="11718" width="35" style="1" customWidth="1"/>
    <col min="11719" max="11719" width="8" style="1" customWidth="1"/>
    <col min="11720" max="11720" width="14.7109375" style="1" customWidth="1"/>
    <col min="11721" max="11721" width="28.5703125" style="1" customWidth="1"/>
    <col min="11722" max="11722" width="14.28515625" style="1" customWidth="1"/>
    <col min="11723" max="11723" width="14.42578125" style="1" customWidth="1"/>
    <col min="11724" max="11972" width="11.42578125" style="1"/>
    <col min="11973" max="11973" width="9.5703125" style="1" customWidth="1"/>
    <col min="11974" max="11974" width="35" style="1" customWidth="1"/>
    <col min="11975" max="11975" width="8" style="1" customWidth="1"/>
    <col min="11976" max="11976" width="14.7109375" style="1" customWidth="1"/>
    <col min="11977" max="11977" width="28.5703125" style="1" customWidth="1"/>
    <col min="11978" max="11978" width="14.28515625" style="1" customWidth="1"/>
    <col min="11979" max="11979" width="14.42578125" style="1" customWidth="1"/>
    <col min="11980" max="12228" width="11.42578125" style="1"/>
    <col min="12229" max="12229" width="9.5703125" style="1" customWidth="1"/>
    <col min="12230" max="12230" width="35" style="1" customWidth="1"/>
    <col min="12231" max="12231" width="8" style="1" customWidth="1"/>
    <col min="12232" max="12232" width="14.7109375" style="1" customWidth="1"/>
    <col min="12233" max="12233" width="28.5703125" style="1" customWidth="1"/>
    <col min="12234" max="12234" width="14.28515625" style="1" customWidth="1"/>
    <col min="12235" max="12235" width="14.42578125" style="1" customWidth="1"/>
    <col min="12236" max="12484" width="11.42578125" style="1"/>
    <col min="12485" max="12485" width="9.5703125" style="1" customWidth="1"/>
    <col min="12486" max="12486" width="35" style="1" customWidth="1"/>
    <col min="12487" max="12487" width="8" style="1" customWidth="1"/>
    <col min="12488" max="12488" width="14.7109375" style="1" customWidth="1"/>
    <col min="12489" max="12489" width="28.5703125" style="1" customWidth="1"/>
    <col min="12490" max="12490" width="14.28515625" style="1" customWidth="1"/>
    <col min="12491" max="12491" width="14.42578125" style="1" customWidth="1"/>
    <col min="12492" max="12740" width="11.42578125" style="1"/>
    <col min="12741" max="12741" width="9.5703125" style="1" customWidth="1"/>
    <col min="12742" max="12742" width="35" style="1" customWidth="1"/>
    <col min="12743" max="12743" width="8" style="1" customWidth="1"/>
    <col min="12744" max="12744" width="14.7109375" style="1" customWidth="1"/>
    <col min="12745" max="12745" width="28.5703125" style="1" customWidth="1"/>
    <col min="12746" max="12746" width="14.28515625" style="1" customWidth="1"/>
    <col min="12747" max="12747" width="14.42578125" style="1" customWidth="1"/>
    <col min="12748" max="12996" width="11.42578125" style="1"/>
    <col min="12997" max="12997" width="9.5703125" style="1" customWidth="1"/>
    <col min="12998" max="12998" width="35" style="1" customWidth="1"/>
    <col min="12999" max="12999" width="8" style="1" customWidth="1"/>
    <col min="13000" max="13000" width="14.7109375" style="1" customWidth="1"/>
    <col min="13001" max="13001" width="28.5703125" style="1" customWidth="1"/>
    <col min="13002" max="13002" width="14.28515625" style="1" customWidth="1"/>
    <col min="13003" max="13003" width="14.42578125" style="1" customWidth="1"/>
    <col min="13004" max="13252" width="11.42578125" style="1"/>
    <col min="13253" max="13253" width="9.5703125" style="1" customWidth="1"/>
    <col min="13254" max="13254" width="35" style="1" customWidth="1"/>
    <col min="13255" max="13255" width="8" style="1" customWidth="1"/>
    <col min="13256" max="13256" width="14.7109375" style="1" customWidth="1"/>
    <col min="13257" max="13257" width="28.5703125" style="1" customWidth="1"/>
    <col min="13258" max="13258" width="14.28515625" style="1" customWidth="1"/>
    <col min="13259" max="13259" width="14.42578125" style="1" customWidth="1"/>
    <col min="13260" max="13508" width="11.42578125" style="1"/>
    <col min="13509" max="13509" width="9.5703125" style="1" customWidth="1"/>
    <col min="13510" max="13510" width="35" style="1" customWidth="1"/>
    <col min="13511" max="13511" width="8" style="1" customWidth="1"/>
    <col min="13512" max="13512" width="14.7109375" style="1" customWidth="1"/>
    <col min="13513" max="13513" width="28.5703125" style="1" customWidth="1"/>
    <col min="13514" max="13514" width="14.28515625" style="1" customWidth="1"/>
    <col min="13515" max="13515" width="14.42578125" style="1" customWidth="1"/>
    <col min="13516" max="13764" width="11.42578125" style="1"/>
    <col min="13765" max="13765" width="9.5703125" style="1" customWidth="1"/>
    <col min="13766" max="13766" width="35" style="1" customWidth="1"/>
    <col min="13767" max="13767" width="8" style="1" customWidth="1"/>
    <col min="13768" max="13768" width="14.7109375" style="1" customWidth="1"/>
    <col min="13769" max="13769" width="28.5703125" style="1" customWidth="1"/>
    <col min="13770" max="13770" width="14.28515625" style="1" customWidth="1"/>
    <col min="13771" max="13771" width="14.42578125" style="1" customWidth="1"/>
    <col min="13772" max="14020" width="11.42578125" style="1"/>
    <col min="14021" max="14021" width="9.5703125" style="1" customWidth="1"/>
    <col min="14022" max="14022" width="35" style="1" customWidth="1"/>
    <col min="14023" max="14023" width="8" style="1" customWidth="1"/>
    <col min="14024" max="14024" width="14.7109375" style="1" customWidth="1"/>
    <col min="14025" max="14025" width="28.5703125" style="1" customWidth="1"/>
    <col min="14026" max="14026" width="14.28515625" style="1" customWidth="1"/>
    <col min="14027" max="14027" width="14.42578125" style="1" customWidth="1"/>
    <col min="14028" max="14276" width="11.42578125" style="1"/>
    <col min="14277" max="14277" width="9.5703125" style="1" customWidth="1"/>
    <col min="14278" max="14278" width="35" style="1" customWidth="1"/>
    <col min="14279" max="14279" width="8" style="1" customWidth="1"/>
    <col min="14280" max="14280" width="14.7109375" style="1" customWidth="1"/>
    <col min="14281" max="14281" width="28.5703125" style="1" customWidth="1"/>
    <col min="14282" max="14282" width="14.28515625" style="1" customWidth="1"/>
    <col min="14283" max="14283" width="14.42578125" style="1" customWidth="1"/>
    <col min="14284" max="14532" width="11.42578125" style="1"/>
    <col min="14533" max="14533" width="9.5703125" style="1" customWidth="1"/>
    <col min="14534" max="14534" width="35" style="1" customWidth="1"/>
    <col min="14535" max="14535" width="8" style="1" customWidth="1"/>
    <col min="14536" max="14536" width="14.7109375" style="1" customWidth="1"/>
    <col min="14537" max="14537" width="28.5703125" style="1" customWidth="1"/>
    <col min="14538" max="14538" width="14.28515625" style="1" customWidth="1"/>
    <col min="14539" max="14539" width="14.42578125" style="1" customWidth="1"/>
    <col min="14540" max="14788" width="11.42578125" style="1"/>
    <col min="14789" max="14789" width="9.5703125" style="1" customWidth="1"/>
    <col min="14790" max="14790" width="35" style="1" customWidth="1"/>
    <col min="14791" max="14791" width="8" style="1" customWidth="1"/>
    <col min="14792" max="14792" width="14.7109375" style="1" customWidth="1"/>
    <col min="14793" max="14793" width="28.5703125" style="1" customWidth="1"/>
    <col min="14794" max="14794" width="14.28515625" style="1" customWidth="1"/>
    <col min="14795" max="14795" width="14.42578125" style="1" customWidth="1"/>
    <col min="14796" max="15044" width="11.42578125" style="1"/>
    <col min="15045" max="15045" width="9.5703125" style="1" customWidth="1"/>
    <col min="15046" max="15046" width="35" style="1" customWidth="1"/>
    <col min="15047" max="15047" width="8" style="1" customWidth="1"/>
    <col min="15048" max="15048" width="14.7109375" style="1" customWidth="1"/>
    <col min="15049" max="15049" width="28.5703125" style="1" customWidth="1"/>
    <col min="15050" max="15050" width="14.28515625" style="1" customWidth="1"/>
    <col min="15051" max="15051" width="14.42578125" style="1" customWidth="1"/>
    <col min="15052" max="15300" width="11.42578125" style="1"/>
    <col min="15301" max="15301" width="9.5703125" style="1" customWidth="1"/>
    <col min="15302" max="15302" width="35" style="1" customWidth="1"/>
    <col min="15303" max="15303" width="8" style="1" customWidth="1"/>
    <col min="15304" max="15304" width="14.7109375" style="1" customWidth="1"/>
    <col min="15305" max="15305" width="28.5703125" style="1" customWidth="1"/>
    <col min="15306" max="15306" width="14.28515625" style="1" customWidth="1"/>
    <col min="15307" max="15307" width="14.42578125" style="1" customWidth="1"/>
    <col min="15308" max="15556" width="11.42578125" style="1"/>
    <col min="15557" max="15557" width="9.5703125" style="1" customWidth="1"/>
    <col min="15558" max="15558" width="35" style="1" customWidth="1"/>
    <col min="15559" max="15559" width="8" style="1" customWidth="1"/>
    <col min="15560" max="15560" width="14.7109375" style="1" customWidth="1"/>
    <col min="15561" max="15561" width="28.5703125" style="1" customWidth="1"/>
    <col min="15562" max="15562" width="14.28515625" style="1" customWidth="1"/>
    <col min="15563" max="15563" width="14.42578125" style="1" customWidth="1"/>
    <col min="15564" max="15812" width="11.42578125" style="1"/>
    <col min="15813" max="15813" width="9.5703125" style="1" customWidth="1"/>
    <col min="15814" max="15814" width="35" style="1" customWidth="1"/>
    <col min="15815" max="15815" width="8" style="1" customWidth="1"/>
    <col min="15816" max="15816" width="14.7109375" style="1" customWidth="1"/>
    <col min="15817" max="15817" width="28.5703125" style="1" customWidth="1"/>
    <col min="15818" max="15818" width="14.28515625" style="1" customWidth="1"/>
    <col min="15819" max="15819" width="14.42578125" style="1" customWidth="1"/>
    <col min="15820" max="16068" width="11.42578125" style="1"/>
    <col min="16069" max="16069" width="9.5703125" style="1" customWidth="1"/>
    <col min="16070" max="16070" width="35" style="1" customWidth="1"/>
    <col min="16071" max="16071" width="8" style="1" customWidth="1"/>
    <col min="16072" max="16072" width="14.7109375" style="1" customWidth="1"/>
    <col min="16073" max="16073" width="28.5703125" style="1" customWidth="1"/>
    <col min="16074" max="16074" width="14.28515625" style="1" customWidth="1"/>
    <col min="16075" max="16075" width="14.42578125" style="1" customWidth="1"/>
    <col min="16076" max="16384" width="11.42578125" style="1"/>
  </cols>
  <sheetData>
    <row r="4" spans="1:6" ht="22.5" customHeight="1">
      <c r="B4" s="74" t="s">
        <v>332</v>
      </c>
      <c r="C4" s="74"/>
      <c r="D4" s="74"/>
      <c r="E4" s="74"/>
    </row>
    <row r="5" spans="1:6" ht="23.25">
      <c r="B5" s="72" t="s">
        <v>391</v>
      </c>
      <c r="C5" s="72"/>
      <c r="D5" s="72"/>
      <c r="E5" s="72"/>
    </row>
    <row r="6" spans="1:6" ht="23.25">
      <c r="B6" s="72" t="s">
        <v>491</v>
      </c>
      <c r="C6" s="72"/>
      <c r="D6" s="72"/>
      <c r="E6" s="72"/>
    </row>
    <row r="7" spans="1:6" ht="21">
      <c r="A7" s="73" t="s">
        <v>333</v>
      </c>
      <c r="B7" s="73"/>
      <c r="C7" s="73"/>
      <c r="D7" s="73"/>
      <c r="E7" s="73"/>
      <c r="F7" s="63"/>
    </row>
    <row r="8" spans="1:6" ht="18.75">
      <c r="B8" s="2"/>
      <c r="C8" s="2"/>
      <c r="D8" s="3"/>
      <c r="E8" s="4">
        <v>2022</v>
      </c>
    </row>
    <row r="9" spans="1:6" ht="15.75">
      <c r="B9" s="5" t="s">
        <v>334</v>
      </c>
      <c r="C9" s="6"/>
      <c r="D9" s="7"/>
      <c r="E9" s="8"/>
    </row>
    <row r="10" spans="1:6" ht="15.75">
      <c r="B10" s="5" t="s">
        <v>335</v>
      </c>
      <c r="C10" s="6"/>
      <c r="D10" s="7"/>
      <c r="E10" s="9"/>
    </row>
    <row r="11" spans="1:6" ht="15.75">
      <c r="B11" s="10"/>
      <c r="C11" s="10" t="s">
        <v>336</v>
      </c>
      <c r="D11" s="7"/>
      <c r="E11" s="11">
        <f>+'BALANZA MAYO 2022'!D16+'BALANZA MAYO 2022'!D33+'BALANZA MAYO 2022'!D39</f>
        <v>11224017516.439999</v>
      </c>
    </row>
    <row r="12" spans="1:6" s="12" customFormat="1" ht="15.75">
      <c r="B12" s="13"/>
      <c r="C12" s="10" t="s">
        <v>337</v>
      </c>
      <c r="D12" s="7"/>
      <c r="E12" s="14">
        <f>+'BALANZA MAYO 2022'!D42</f>
        <v>3180100472.25</v>
      </c>
    </row>
    <row r="13" spans="1:6" s="12" customFormat="1" ht="15.75">
      <c r="B13" s="13"/>
      <c r="C13" s="10" t="s">
        <v>338</v>
      </c>
      <c r="D13" s="7"/>
      <c r="E13" s="14">
        <f>+'BALANZA MAYO 2022'!D56</f>
        <v>78520421334.880005</v>
      </c>
    </row>
    <row r="14" spans="1:6" ht="15.75">
      <c r="B14" s="10"/>
      <c r="C14" s="10" t="s">
        <v>339</v>
      </c>
      <c r="D14" s="7"/>
      <c r="E14" s="14">
        <f>+'BALANZA MAYO 2022'!D85</f>
        <v>34346562.399999999</v>
      </c>
    </row>
    <row r="15" spans="1:6" s="12" customFormat="1" ht="15.75">
      <c r="B15" s="13"/>
      <c r="C15" s="10" t="s">
        <v>340</v>
      </c>
      <c r="D15" s="7"/>
      <c r="E15" s="14">
        <f>+'BALANZA MAYO 2022'!D90</f>
        <v>575772266.29999995</v>
      </c>
    </row>
    <row r="16" spans="1:6" s="12" customFormat="1" ht="15.75">
      <c r="B16" s="13"/>
      <c r="C16" s="10" t="s">
        <v>341</v>
      </c>
      <c r="D16" s="7"/>
      <c r="E16" s="14">
        <f>+'BALANZA MAYO 2022'!D99</f>
        <v>26409345.969999999</v>
      </c>
    </row>
    <row r="17" spans="2:8" ht="15.75">
      <c r="B17" s="5" t="s">
        <v>342</v>
      </c>
      <c r="C17" s="10"/>
      <c r="D17" s="7"/>
      <c r="E17" s="15">
        <f>SUM(E11:E16)</f>
        <v>93561067498.240005</v>
      </c>
    </row>
    <row r="18" spans="2:8" ht="15.75">
      <c r="B18" s="5"/>
      <c r="C18" s="10"/>
      <c r="D18" s="7"/>
      <c r="E18" s="15"/>
    </row>
    <row r="19" spans="2:8" ht="15.75">
      <c r="B19" s="5" t="s">
        <v>343</v>
      </c>
      <c r="C19" s="10"/>
      <c r="D19" s="7"/>
      <c r="E19" s="11"/>
    </row>
    <row r="20" spans="2:8" ht="15.75">
      <c r="B20" s="10"/>
      <c r="C20" s="10" t="s">
        <v>344</v>
      </c>
      <c r="D20" s="7"/>
      <c r="E20" s="14">
        <f>+'BALANZA MAYO 2022'!D258</f>
        <v>93786442342.259995</v>
      </c>
    </row>
    <row r="21" spans="2:8" ht="15.75">
      <c r="B21" s="10"/>
      <c r="C21" s="10" t="s">
        <v>345</v>
      </c>
      <c r="D21" s="7"/>
      <c r="E21" s="14">
        <v>0</v>
      </c>
    </row>
    <row r="22" spans="2:8" ht="15.75">
      <c r="B22" s="5" t="s">
        <v>346</v>
      </c>
      <c r="C22" s="10"/>
      <c r="D22" s="7"/>
      <c r="E22" s="15">
        <f>SUM(E20:E21)</f>
        <v>93786442342.259995</v>
      </c>
    </row>
    <row r="23" spans="2:8" ht="15.75">
      <c r="B23" s="5"/>
      <c r="C23" s="10"/>
      <c r="D23" s="7"/>
      <c r="E23" s="15" t="s">
        <v>347</v>
      </c>
    </row>
    <row r="24" spans="2:8" ht="15.75">
      <c r="B24" s="5" t="s">
        <v>348</v>
      </c>
      <c r="C24" s="10"/>
      <c r="D24" s="7"/>
      <c r="E24" s="15">
        <f>SUM(E22,E17)</f>
        <v>187347509840.5</v>
      </c>
      <c r="F24" s="70"/>
      <c r="G24" s="66"/>
      <c r="H24" s="70"/>
    </row>
    <row r="25" spans="2:8" ht="15.75">
      <c r="B25" s="10"/>
      <c r="C25" s="10" t="s">
        <v>349</v>
      </c>
      <c r="D25" s="7"/>
      <c r="E25" s="11"/>
    </row>
    <row r="26" spans="2:8" ht="15.75">
      <c r="B26" s="5" t="s">
        <v>350</v>
      </c>
      <c r="C26" s="10"/>
      <c r="D26" s="7"/>
      <c r="E26" s="11"/>
    </row>
    <row r="27" spans="2:8" ht="15.75">
      <c r="B27" s="10"/>
      <c r="C27" s="10" t="s">
        <v>351</v>
      </c>
      <c r="D27" s="7"/>
      <c r="E27" s="14">
        <f>-'BALANZA MAYO 2022'!D277</f>
        <v>21881828148.610001</v>
      </c>
    </row>
    <row r="28" spans="2:8" s="12" customFormat="1" ht="15.75">
      <c r="B28" s="13"/>
      <c r="C28" s="10" t="s">
        <v>352</v>
      </c>
      <c r="D28" s="7"/>
      <c r="E28" s="14">
        <f>-'BALANZA MAYO 2022'!D280-'BALANZA MAYO 2022'!D296</f>
        <v>44938746.790000007</v>
      </c>
    </row>
    <row r="29" spans="2:8" s="12" customFormat="1" ht="15.75">
      <c r="B29" s="13"/>
      <c r="C29" s="16" t="s">
        <v>353</v>
      </c>
      <c r="D29" s="7"/>
      <c r="E29" s="14">
        <f>-'BALANZA MAYO 2022'!D302</f>
        <v>4772587</v>
      </c>
    </row>
    <row r="30" spans="2:8" ht="15.75">
      <c r="B30" s="5" t="s">
        <v>354</v>
      </c>
      <c r="C30" s="10"/>
      <c r="D30" s="7"/>
      <c r="E30" s="15">
        <f>SUM(E27:E29)</f>
        <v>21931539482.400002</v>
      </c>
      <c r="F30" s="70"/>
      <c r="G30" s="70"/>
    </row>
    <row r="31" spans="2:8" ht="15.75">
      <c r="B31" s="5"/>
      <c r="C31" s="10"/>
      <c r="D31" s="7"/>
      <c r="E31" s="15"/>
    </row>
    <row r="32" spans="2:8" s="12" customFormat="1" ht="15.75">
      <c r="B32" s="17" t="s">
        <v>355</v>
      </c>
      <c r="C32" s="13"/>
      <c r="D32" s="7"/>
      <c r="E32" s="14"/>
    </row>
    <row r="33" spans="2:7" s="12" customFormat="1" ht="15.75">
      <c r="B33" s="17" t="s">
        <v>356</v>
      </c>
      <c r="C33" s="13"/>
      <c r="D33" s="7"/>
      <c r="E33" s="11">
        <v>0</v>
      </c>
    </row>
    <row r="34" spans="2:7" ht="15.75">
      <c r="B34" s="5" t="s">
        <v>357</v>
      </c>
      <c r="C34" s="10"/>
      <c r="D34" s="7"/>
      <c r="E34" s="15">
        <f>+E30+E33</f>
        <v>21931539482.400002</v>
      </c>
    </row>
    <row r="35" spans="2:7" ht="15.75">
      <c r="B35" s="5"/>
      <c r="C35" s="10"/>
      <c r="D35" s="7"/>
      <c r="E35" s="11"/>
    </row>
    <row r="36" spans="2:7" ht="15.75">
      <c r="B36" s="5" t="s">
        <v>358</v>
      </c>
      <c r="C36" s="10"/>
      <c r="D36" s="7"/>
      <c r="E36" s="11"/>
    </row>
    <row r="37" spans="2:7" s="12" customFormat="1" ht="15.75">
      <c r="B37" s="17"/>
      <c r="C37" s="10" t="s">
        <v>359</v>
      </c>
      <c r="D37" s="7"/>
      <c r="E37" s="18">
        <f>-'BALANZA MAYO 2022'!D309</f>
        <v>52748933919.339996</v>
      </c>
    </row>
    <row r="38" spans="2:7" s="12" customFormat="1" ht="15.75">
      <c r="B38" s="13"/>
      <c r="C38" s="10" t="s">
        <v>360</v>
      </c>
      <c r="D38" s="7"/>
      <c r="E38" s="18">
        <v>0</v>
      </c>
    </row>
    <row r="39" spans="2:7" s="12" customFormat="1" ht="15.75">
      <c r="B39" s="13"/>
      <c r="C39" s="20" t="s">
        <v>361</v>
      </c>
      <c r="D39" s="7"/>
      <c r="E39" s="21">
        <f>-'BALANZA MAYO 2022'!D313</f>
        <v>103674002495.89999</v>
      </c>
    </row>
    <row r="40" spans="2:7" s="12" customFormat="1" ht="15.75">
      <c r="B40" s="13"/>
      <c r="C40" s="20" t="s">
        <v>362</v>
      </c>
      <c r="D40" s="7"/>
      <c r="E40" s="21">
        <f>-'BALANZA MAYO 2022'!D311</f>
        <v>4864515295.79</v>
      </c>
    </row>
    <row r="41" spans="2:7" s="12" customFormat="1" ht="15.75">
      <c r="B41" s="13"/>
      <c r="C41" s="10" t="s">
        <v>363</v>
      </c>
      <c r="D41" s="7"/>
      <c r="E41" s="21">
        <f>-'BALANZA MAYO 2022'!D315-'BALANZA MAYO 2022'!D319</f>
        <v>2834994745.7199998</v>
      </c>
    </row>
    <row r="42" spans="2:7" s="12" customFormat="1" ht="15.75">
      <c r="B42" s="13"/>
      <c r="C42" s="20" t="s">
        <v>364</v>
      </c>
      <c r="D42" s="7"/>
      <c r="E42" s="21">
        <f>+'ESTADO DE RENDIMIENTO MAYO 202'!D32</f>
        <v>1293523901.3499997</v>
      </c>
    </row>
    <row r="43" spans="2:7" s="12" customFormat="1" ht="15.75">
      <c r="B43" s="13"/>
      <c r="C43"/>
      <c r="D43" s="7"/>
      <c r="E43" s="21"/>
    </row>
    <row r="44" spans="2:7" ht="15.75">
      <c r="B44" s="5" t="s">
        <v>365</v>
      </c>
      <c r="C44" s="10"/>
      <c r="D44" s="7"/>
      <c r="E44" s="15">
        <f>SUM(E37:E43)</f>
        <v>165415970358.10001</v>
      </c>
    </row>
    <row r="45" spans="2:7" ht="15.75">
      <c r="B45" s="5"/>
      <c r="C45" s="10"/>
      <c r="D45" s="7"/>
      <c r="E45" s="9"/>
    </row>
    <row r="46" spans="2:7" ht="15.75">
      <c r="B46" s="5" t="s">
        <v>366</v>
      </c>
      <c r="C46" s="10"/>
      <c r="D46" s="7"/>
      <c r="E46" s="15">
        <f>+E44+E34</f>
        <v>187347509840.5</v>
      </c>
      <c r="F46" s="76"/>
      <c r="G46" s="70"/>
    </row>
    <row r="47" spans="2:7" ht="14.25" customHeight="1">
      <c r="B47" s="5"/>
      <c r="C47" s="10"/>
      <c r="D47" s="22"/>
      <c r="E47" s="15"/>
    </row>
    <row r="48" spans="2:7" s="24" customFormat="1" ht="12.75">
      <c r="B48" s="23" t="s">
        <v>367</v>
      </c>
      <c r="D48" s="26"/>
      <c r="E48" s="27"/>
    </row>
    <row r="49" spans="2:5" s="24" customFormat="1" ht="15">
      <c r="B49" s="28"/>
      <c r="D49" s="30"/>
      <c r="E49" s="31"/>
    </row>
    <row r="50" spans="2:5" s="24" customFormat="1" ht="15">
      <c r="B50" s="28"/>
      <c r="D50" s="30"/>
      <c r="E50" s="31"/>
    </row>
    <row r="51" spans="2:5" s="24" customFormat="1" ht="15">
      <c r="B51" s="30" t="s">
        <v>368</v>
      </c>
      <c r="D51" s="30"/>
      <c r="E51" s="33"/>
    </row>
    <row r="52" spans="2:5" s="24" customFormat="1" ht="15">
      <c r="B52" s="30" t="s">
        <v>369</v>
      </c>
      <c r="D52" s="30"/>
      <c r="E52" s="34"/>
    </row>
    <row r="53" spans="2:5" s="24" customFormat="1" ht="15">
      <c r="B53" s="28"/>
      <c r="C53" s="30"/>
      <c r="D53" s="30"/>
      <c r="E53" s="35"/>
    </row>
    <row r="54" spans="2:5" s="24" customFormat="1">
      <c r="D54" s="36"/>
    </row>
    <row r="55" spans="2:5">
      <c r="B55" s="37"/>
      <c r="C55" s="37"/>
      <c r="D55" s="38"/>
      <c r="E55" s="37"/>
    </row>
  </sheetData>
  <mergeCells count="4">
    <mergeCell ref="B5:E5"/>
    <mergeCell ref="B6:E6"/>
    <mergeCell ref="A7:E7"/>
    <mergeCell ref="B4:E4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8BB9A-A7C6-4291-AFCF-45F41B118024}">
  <dimension ref="A6:H43"/>
  <sheetViews>
    <sheetView workbookViewId="0">
      <selection activeCell="H12" sqref="H12"/>
    </sheetView>
  </sheetViews>
  <sheetFormatPr baseColWidth="10" defaultRowHeight="15"/>
  <cols>
    <col min="1" max="1" width="3.28515625" style="28" customWidth="1"/>
    <col min="2" max="2" width="30" style="28" customWidth="1"/>
    <col min="3" max="3" width="24.85546875" style="28" customWidth="1"/>
    <col min="4" max="4" width="30.7109375" style="28" customWidth="1"/>
    <col min="5" max="5" width="3.7109375" style="28" customWidth="1"/>
    <col min="6" max="6" width="25.28515625" style="41" hidden="1" customWidth="1"/>
    <col min="7" max="7" width="24.140625" style="28" bestFit="1" customWidth="1"/>
    <col min="8" max="8" width="23.7109375" style="28" customWidth="1"/>
    <col min="9" max="217" width="11.42578125" style="28"/>
    <col min="218" max="218" width="6.85546875" style="28" customWidth="1"/>
    <col min="219" max="219" width="3.28515625" style="28" customWidth="1"/>
    <col min="220" max="220" width="30" style="28" customWidth="1"/>
    <col min="221" max="221" width="18.7109375" style="28" customWidth="1"/>
    <col min="222" max="222" width="33" style="28" customWidth="1"/>
    <col min="223" max="223" width="3.7109375" style="28" customWidth="1"/>
    <col min="224" max="224" width="9.28515625" style="28" customWidth="1"/>
    <col min="225" max="225" width="0" style="28" hidden="1" customWidth="1"/>
    <col min="226" max="226" width="18.140625" style="28" bestFit="1" customWidth="1"/>
    <col min="227" max="473" width="11.42578125" style="28"/>
    <col min="474" max="474" width="6.85546875" style="28" customWidth="1"/>
    <col min="475" max="475" width="3.28515625" style="28" customWidth="1"/>
    <col min="476" max="476" width="30" style="28" customWidth="1"/>
    <col min="477" max="477" width="18.7109375" style="28" customWidth="1"/>
    <col min="478" max="478" width="33" style="28" customWidth="1"/>
    <col min="479" max="479" width="3.7109375" style="28" customWidth="1"/>
    <col min="480" max="480" width="9.28515625" style="28" customWidth="1"/>
    <col min="481" max="481" width="0" style="28" hidden="1" customWidth="1"/>
    <col min="482" max="482" width="18.140625" style="28" bestFit="1" customWidth="1"/>
    <col min="483" max="729" width="11.42578125" style="28"/>
    <col min="730" max="730" width="6.85546875" style="28" customWidth="1"/>
    <col min="731" max="731" width="3.28515625" style="28" customWidth="1"/>
    <col min="732" max="732" width="30" style="28" customWidth="1"/>
    <col min="733" max="733" width="18.7109375" style="28" customWidth="1"/>
    <col min="734" max="734" width="33" style="28" customWidth="1"/>
    <col min="735" max="735" width="3.7109375" style="28" customWidth="1"/>
    <col min="736" max="736" width="9.28515625" style="28" customWidth="1"/>
    <col min="737" max="737" width="0" style="28" hidden="1" customWidth="1"/>
    <col min="738" max="738" width="18.140625" style="28" bestFit="1" customWidth="1"/>
    <col min="739" max="985" width="11.42578125" style="28"/>
    <col min="986" max="986" width="6.85546875" style="28" customWidth="1"/>
    <col min="987" max="987" width="3.28515625" style="28" customWidth="1"/>
    <col min="988" max="988" width="30" style="28" customWidth="1"/>
    <col min="989" max="989" width="18.7109375" style="28" customWidth="1"/>
    <col min="990" max="990" width="33" style="28" customWidth="1"/>
    <col min="991" max="991" width="3.7109375" style="28" customWidth="1"/>
    <col min="992" max="992" width="9.28515625" style="28" customWidth="1"/>
    <col min="993" max="993" width="0" style="28" hidden="1" customWidth="1"/>
    <col min="994" max="994" width="18.140625" style="28" bestFit="1" customWidth="1"/>
    <col min="995" max="1241" width="11.42578125" style="28"/>
    <col min="1242" max="1242" width="6.85546875" style="28" customWidth="1"/>
    <col min="1243" max="1243" width="3.28515625" style="28" customWidth="1"/>
    <col min="1244" max="1244" width="30" style="28" customWidth="1"/>
    <col min="1245" max="1245" width="18.7109375" style="28" customWidth="1"/>
    <col min="1246" max="1246" width="33" style="28" customWidth="1"/>
    <col min="1247" max="1247" width="3.7109375" style="28" customWidth="1"/>
    <col min="1248" max="1248" width="9.28515625" style="28" customWidth="1"/>
    <col min="1249" max="1249" width="0" style="28" hidden="1" customWidth="1"/>
    <col min="1250" max="1250" width="18.140625" style="28" bestFit="1" customWidth="1"/>
    <col min="1251" max="1497" width="11.42578125" style="28"/>
    <col min="1498" max="1498" width="6.85546875" style="28" customWidth="1"/>
    <col min="1499" max="1499" width="3.28515625" style="28" customWidth="1"/>
    <col min="1500" max="1500" width="30" style="28" customWidth="1"/>
    <col min="1501" max="1501" width="18.7109375" style="28" customWidth="1"/>
    <col min="1502" max="1502" width="33" style="28" customWidth="1"/>
    <col min="1503" max="1503" width="3.7109375" style="28" customWidth="1"/>
    <col min="1504" max="1504" width="9.28515625" style="28" customWidth="1"/>
    <col min="1505" max="1505" width="0" style="28" hidden="1" customWidth="1"/>
    <col min="1506" max="1506" width="18.140625" style="28" bestFit="1" customWidth="1"/>
    <col min="1507" max="1753" width="11.42578125" style="28"/>
    <col min="1754" max="1754" width="6.85546875" style="28" customWidth="1"/>
    <col min="1755" max="1755" width="3.28515625" style="28" customWidth="1"/>
    <col min="1756" max="1756" width="30" style="28" customWidth="1"/>
    <col min="1757" max="1757" width="18.7109375" style="28" customWidth="1"/>
    <col min="1758" max="1758" width="33" style="28" customWidth="1"/>
    <col min="1759" max="1759" width="3.7109375" style="28" customWidth="1"/>
    <col min="1760" max="1760" width="9.28515625" style="28" customWidth="1"/>
    <col min="1761" max="1761" width="0" style="28" hidden="1" customWidth="1"/>
    <col min="1762" max="1762" width="18.140625" style="28" bestFit="1" customWidth="1"/>
    <col min="1763" max="2009" width="11.42578125" style="28"/>
    <col min="2010" max="2010" width="6.85546875" style="28" customWidth="1"/>
    <col min="2011" max="2011" width="3.28515625" style="28" customWidth="1"/>
    <col min="2012" max="2012" width="30" style="28" customWidth="1"/>
    <col min="2013" max="2013" width="18.7109375" style="28" customWidth="1"/>
    <col min="2014" max="2014" width="33" style="28" customWidth="1"/>
    <col min="2015" max="2015" width="3.7109375" style="28" customWidth="1"/>
    <col min="2016" max="2016" width="9.28515625" style="28" customWidth="1"/>
    <col min="2017" max="2017" width="0" style="28" hidden="1" customWidth="1"/>
    <col min="2018" max="2018" width="18.140625" style="28" bestFit="1" customWidth="1"/>
    <col min="2019" max="2265" width="11.42578125" style="28"/>
    <col min="2266" max="2266" width="6.85546875" style="28" customWidth="1"/>
    <col min="2267" max="2267" width="3.28515625" style="28" customWidth="1"/>
    <col min="2268" max="2268" width="30" style="28" customWidth="1"/>
    <col min="2269" max="2269" width="18.7109375" style="28" customWidth="1"/>
    <col min="2270" max="2270" width="33" style="28" customWidth="1"/>
    <col min="2271" max="2271" width="3.7109375" style="28" customWidth="1"/>
    <col min="2272" max="2272" width="9.28515625" style="28" customWidth="1"/>
    <col min="2273" max="2273" width="0" style="28" hidden="1" customWidth="1"/>
    <col min="2274" max="2274" width="18.140625" style="28" bestFit="1" customWidth="1"/>
    <col min="2275" max="2521" width="11.42578125" style="28"/>
    <col min="2522" max="2522" width="6.85546875" style="28" customWidth="1"/>
    <col min="2523" max="2523" width="3.28515625" style="28" customWidth="1"/>
    <col min="2524" max="2524" width="30" style="28" customWidth="1"/>
    <col min="2525" max="2525" width="18.7109375" style="28" customWidth="1"/>
    <col min="2526" max="2526" width="33" style="28" customWidth="1"/>
    <col min="2527" max="2527" width="3.7109375" style="28" customWidth="1"/>
    <col min="2528" max="2528" width="9.28515625" style="28" customWidth="1"/>
    <col min="2529" max="2529" width="0" style="28" hidden="1" customWidth="1"/>
    <col min="2530" max="2530" width="18.140625" style="28" bestFit="1" customWidth="1"/>
    <col min="2531" max="2777" width="11.42578125" style="28"/>
    <col min="2778" max="2778" width="6.85546875" style="28" customWidth="1"/>
    <col min="2779" max="2779" width="3.28515625" style="28" customWidth="1"/>
    <col min="2780" max="2780" width="30" style="28" customWidth="1"/>
    <col min="2781" max="2781" width="18.7109375" style="28" customWidth="1"/>
    <col min="2782" max="2782" width="33" style="28" customWidth="1"/>
    <col min="2783" max="2783" width="3.7109375" style="28" customWidth="1"/>
    <col min="2784" max="2784" width="9.28515625" style="28" customWidth="1"/>
    <col min="2785" max="2785" width="0" style="28" hidden="1" customWidth="1"/>
    <col min="2786" max="2786" width="18.140625" style="28" bestFit="1" customWidth="1"/>
    <col min="2787" max="3033" width="11.42578125" style="28"/>
    <col min="3034" max="3034" width="6.85546875" style="28" customWidth="1"/>
    <col min="3035" max="3035" width="3.28515625" style="28" customWidth="1"/>
    <col min="3036" max="3036" width="30" style="28" customWidth="1"/>
    <col min="3037" max="3037" width="18.7109375" style="28" customWidth="1"/>
    <col min="3038" max="3038" width="33" style="28" customWidth="1"/>
    <col min="3039" max="3039" width="3.7109375" style="28" customWidth="1"/>
    <col min="3040" max="3040" width="9.28515625" style="28" customWidth="1"/>
    <col min="3041" max="3041" width="0" style="28" hidden="1" customWidth="1"/>
    <col min="3042" max="3042" width="18.140625" style="28" bestFit="1" customWidth="1"/>
    <col min="3043" max="3289" width="11.42578125" style="28"/>
    <col min="3290" max="3290" width="6.85546875" style="28" customWidth="1"/>
    <col min="3291" max="3291" width="3.28515625" style="28" customWidth="1"/>
    <col min="3292" max="3292" width="30" style="28" customWidth="1"/>
    <col min="3293" max="3293" width="18.7109375" style="28" customWidth="1"/>
    <col min="3294" max="3294" width="33" style="28" customWidth="1"/>
    <col min="3295" max="3295" width="3.7109375" style="28" customWidth="1"/>
    <col min="3296" max="3296" width="9.28515625" style="28" customWidth="1"/>
    <col min="3297" max="3297" width="0" style="28" hidden="1" customWidth="1"/>
    <col min="3298" max="3298" width="18.140625" style="28" bestFit="1" customWidth="1"/>
    <col min="3299" max="3545" width="11.42578125" style="28"/>
    <col min="3546" max="3546" width="6.85546875" style="28" customWidth="1"/>
    <col min="3547" max="3547" width="3.28515625" style="28" customWidth="1"/>
    <col min="3548" max="3548" width="30" style="28" customWidth="1"/>
    <col min="3549" max="3549" width="18.7109375" style="28" customWidth="1"/>
    <col min="3550" max="3550" width="33" style="28" customWidth="1"/>
    <col min="3551" max="3551" width="3.7109375" style="28" customWidth="1"/>
    <col min="3552" max="3552" width="9.28515625" style="28" customWidth="1"/>
    <col min="3553" max="3553" width="0" style="28" hidden="1" customWidth="1"/>
    <col min="3554" max="3554" width="18.140625" style="28" bestFit="1" customWidth="1"/>
    <col min="3555" max="3801" width="11.42578125" style="28"/>
    <col min="3802" max="3802" width="6.85546875" style="28" customWidth="1"/>
    <col min="3803" max="3803" width="3.28515625" style="28" customWidth="1"/>
    <col min="3804" max="3804" width="30" style="28" customWidth="1"/>
    <col min="3805" max="3805" width="18.7109375" style="28" customWidth="1"/>
    <col min="3806" max="3806" width="33" style="28" customWidth="1"/>
    <col min="3807" max="3807" width="3.7109375" style="28" customWidth="1"/>
    <col min="3808" max="3808" width="9.28515625" style="28" customWidth="1"/>
    <col min="3809" max="3809" width="0" style="28" hidden="1" customWidth="1"/>
    <col min="3810" max="3810" width="18.140625" style="28" bestFit="1" customWidth="1"/>
    <col min="3811" max="4057" width="11.42578125" style="28"/>
    <col min="4058" max="4058" width="6.85546875" style="28" customWidth="1"/>
    <col min="4059" max="4059" width="3.28515625" style="28" customWidth="1"/>
    <col min="4060" max="4060" width="30" style="28" customWidth="1"/>
    <col min="4061" max="4061" width="18.7109375" style="28" customWidth="1"/>
    <col min="4062" max="4062" width="33" style="28" customWidth="1"/>
    <col min="4063" max="4063" width="3.7109375" style="28" customWidth="1"/>
    <col min="4064" max="4064" width="9.28515625" style="28" customWidth="1"/>
    <col min="4065" max="4065" width="0" style="28" hidden="1" customWidth="1"/>
    <col min="4066" max="4066" width="18.140625" style="28" bestFit="1" customWidth="1"/>
    <col min="4067" max="4313" width="11.42578125" style="28"/>
    <col min="4314" max="4314" width="6.85546875" style="28" customWidth="1"/>
    <col min="4315" max="4315" width="3.28515625" style="28" customWidth="1"/>
    <col min="4316" max="4316" width="30" style="28" customWidth="1"/>
    <col min="4317" max="4317" width="18.7109375" style="28" customWidth="1"/>
    <col min="4318" max="4318" width="33" style="28" customWidth="1"/>
    <col min="4319" max="4319" width="3.7109375" style="28" customWidth="1"/>
    <col min="4320" max="4320" width="9.28515625" style="28" customWidth="1"/>
    <col min="4321" max="4321" width="0" style="28" hidden="1" customWidth="1"/>
    <col min="4322" max="4322" width="18.140625" style="28" bestFit="1" customWidth="1"/>
    <col min="4323" max="4569" width="11.42578125" style="28"/>
    <col min="4570" max="4570" width="6.85546875" style="28" customWidth="1"/>
    <col min="4571" max="4571" width="3.28515625" style="28" customWidth="1"/>
    <col min="4572" max="4572" width="30" style="28" customWidth="1"/>
    <col min="4573" max="4573" width="18.7109375" style="28" customWidth="1"/>
    <col min="4574" max="4574" width="33" style="28" customWidth="1"/>
    <col min="4575" max="4575" width="3.7109375" style="28" customWidth="1"/>
    <col min="4576" max="4576" width="9.28515625" style="28" customWidth="1"/>
    <col min="4577" max="4577" width="0" style="28" hidden="1" customWidth="1"/>
    <col min="4578" max="4578" width="18.140625" style="28" bestFit="1" customWidth="1"/>
    <col min="4579" max="4825" width="11.42578125" style="28"/>
    <col min="4826" max="4826" width="6.85546875" style="28" customWidth="1"/>
    <col min="4827" max="4827" width="3.28515625" style="28" customWidth="1"/>
    <col min="4828" max="4828" width="30" style="28" customWidth="1"/>
    <col min="4829" max="4829" width="18.7109375" style="28" customWidth="1"/>
    <col min="4830" max="4830" width="33" style="28" customWidth="1"/>
    <col min="4831" max="4831" width="3.7109375" style="28" customWidth="1"/>
    <col min="4832" max="4832" width="9.28515625" style="28" customWidth="1"/>
    <col min="4833" max="4833" width="0" style="28" hidden="1" customWidth="1"/>
    <col min="4834" max="4834" width="18.140625" style="28" bestFit="1" customWidth="1"/>
    <col min="4835" max="5081" width="11.42578125" style="28"/>
    <col min="5082" max="5082" width="6.85546875" style="28" customWidth="1"/>
    <col min="5083" max="5083" width="3.28515625" style="28" customWidth="1"/>
    <col min="5084" max="5084" width="30" style="28" customWidth="1"/>
    <col min="5085" max="5085" width="18.7109375" style="28" customWidth="1"/>
    <col min="5086" max="5086" width="33" style="28" customWidth="1"/>
    <col min="5087" max="5087" width="3.7109375" style="28" customWidth="1"/>
    <col min="5088" max="5088" width="9.28515625" style="28" customWidth="1"/>
    <col min="5089" max="5089" width="0" style="28" hidden="1" customWidth="1"/>
    <col min="5090" max="5090" width="18.140625" style="28" bestFit="1" customWidth="1"/>
    <col min="5091" max="5337" width="11.42578125" style="28"/>
    <col min="5338" max="5338" width="6.85546875" style="28" customWidth="1"/>
    <col min="5339" max="5339" width="3.28515625" style="28" customWidth="1"/>
    <col min="5340" max="5340" width="30" style="28" customWidth="1"/>
    <col min="5341" max="5341" width="18.7109375" style="28" customWidth="1"/>
    <col min="5342" max="5342" width="33" style="28" customWidth="1"/>
    <col min="5343" max="5343" width="3.7109375" style="28" customWidth="1"/>
    <col min="5344" max="5344" width="9.28515625" style="28" customWidth="1"/>
    <col min="5345" max="5345" width="0" style="28" hidden="1" customWidth="1"/>
    <col min="5346" max="5346" width="18.140625" style="28" bestFit="1" customWidth="1"/>
    <col min="5347" max="5593" width="11.42578125" style="28"/>
    <col min="5594" max="5594" width="6.85546875" style="28" customWidth="1"/>
    <col min="5595" max="5595" width="3.28515625" style="28" customWidth="1"/>
    <col min="5596" max="5596" width="30" style="28" customWidth="1"/>
    <col min="5597" max="5597" width="18.7109375" style="28" customWidth="1"/>
    <col min="5598" max="5598" width="33" style="28" customWidth="1"/>
    <col min="5599" max="5599" width="3.7109375" style="28" customWidth="1"/>
    <col min="5600" max="5600" width="9.28515625" style="28" customWidth="1"/>
    <col min="5601" max="5601" width="0" style="28" hidden="1" customWidth="1"/>
    <col min="5602" max="5602" width="18.140625" style="28" bestFit="1" customWidth="1"/>
    <col min="5603" max="5849" width="11.42578125" style="28"/>
    <col min="5850" max="5850" width="6.85546875" style="28" customWidth="1"/>
    <col min="5851" max="5851" width="3.28515625" style="28" customWidth="1"/>
    <col min="5852" max="5852" width="30" style="28" customWidth="1"/>
    <col min="5853" max="5853" width="18.7109375" style="28" customWidth="1"/>
    <col min="5854" max="5854" width="33" style="28" customWidth="1"/>
    <col min="5855" max="5855" width="3.7109375" style="28" customWidth="1"/>
    <col min="5856" max="5856" width="9.28515625" style="28" customWidth="1"/>
    <col min="5857" max="5857" width="0" style="28" hidden="1" customWidth="1"/>
    <col min="5858" max="5858" width="18.140625" style="28" bestFit="1" customWidth="1"/>
    <col min="5859" max="6105" width="11.42578125" style="28"/>
    <col min="6106" max="6106" width="6.85546875" style="28" customWidth="1"/>
    <col min="6107" max="6107" width="3.28515625" style="28" customWidth="1"/>
    <col min="6108" max="6108" width="30" style="28" customWidth="1"/>
    <col min="6109" max="6109" width="18.7109375" style="28" customWidth="1"/>
    <col min="6110" max="6110" width="33" style="28" customWidth="1"/>
    <col min="6111" max="6111" width="3.7109375" style="28" customWidth="1"/>
    <col min="6112" max="6112" width="9.28515625" style="28" customWidth="1"/>
    <col min="6113" max="6113" width="0" style="28" hidden="1" customWidth="1"/>
    <col min="6114" max="6114" width="18.140625" style="28" bestFit="1" customWidth="1"/>
    <col min="6115" max="6361" width="11.42578125" style="28"/>
    <col min="6362" max="6362" width="6.85546875" style="28" customWidth="1"/>
    <col min="6363" max="6363" width="3.28515625" style="28" customWidth="1"/>
    <col min="6364" max="6364" width="30" style="28" customWidth="1"/>
    <col min="6365" max="6365" width="18.7109375" style="28" customWidth="1"/>
    <col min="6366" max="6366" width="33" style="28" customWidth="1"/>
    <col min="6367" max="6367" width="3.7109375" style="28" customWidth="1"/>
    <col min="6368" max="6368" width="9.28515625" style="28" customWidth="1"/>
    <col min="6369" max="6369" width="0" style="28" hidden="1" customWidth="1"/>
    <col min="6370" max="6370" width="18.140625" style="28" bestFit="1" customWidth="1"/>
    <col min="6371" max="6617" width="11.42578125" style="28"/>
    <col min="6618" max="6618" width="6.85546875" style="28" customWidth="1"/>
    <col min="6619" max="6619" width="3.28515625" style="28" customWidth="1"/>
    <col min="6620" max="6620" width="30" style="28" customWidth="1"/>
    <col min="6621" max="6621" width="18.7109375" style="28" customWidth="1"/>
    <col min="6622" max="6622" width="33" style="28" customWidth="1"/>
    <col min="6623" max="6623" width="3.7109375" style="28" customWidth="1"/>
    <col min="6624" max="6624" width="9.28515625" style="28" customWidth="1"/>
    <col min="6625" max="6625" width="0" style="28" hidden="1" customWidth="1"/>
    <col min="6626" max="6626" width="18.140625" style="28" bestFit="1" customWidth="1"/>
    <col min="6627" max="6873" width="11.42578125" style="28"/>
    <col min="6874" max="6874" width="6.85546875" style="28" customWidth="1"/>
    <col min="6875" max="6875" width="3.28515625" style="28" customWidth="1"/>
    <col min="6876" max="6876" width="30" style="28" customWidth="1"/>
    <col min="6877" max="6877" width="18.7109375" style="28" customWidth="1"/>
    <col min="6878" max="6878" width="33" style="28" customWidth="1"/>
    <col min="6879" max="6879" width="3.7109375" style="28" customWidth="1"/>
    <col min="6880" max="6880" width="9.28515625" style="28" customWidth="1"/>
    <col min="6881" max="6881" width="0" style="28" hidden="1" customWidth="1"/>
    <col min="6882" max="6882" width="18.140625" style="28" bestFit="1" customWidth="1"/>
    <col min="6883" max="7129" width="11.42578125" style="28"/>
    <col min="7130" max="7130" width="6.85546875" style="28" customWidth="1"/>
    <col min="7131" max="7131" width="3.28515625" style="28" customWidth="1"/>
    <col min="7132" max="7132" width="30" style="28" customWidth="1"/>
    <col min="7133" max="7133" width="18.7109375" style="28" customWidth="1"/>
    <col min="7134" max="7134" width="33" style="28" customWidth="1"/>
    <col min="7135" max="7135" width="3.7109375" style="28" customWidth="1"/>
    <col min="7136" max="7136" width="9.28515625" style="28" customWidth="1"/>
    <col min="7137" max="7137" width="0" style="28" hidden="1" customWidth="1"/>
    <col min="7138" max="7138" width="18.140625" style="28" bestFit="1" customWidth="1"/>
    <col min="7139" max="7385" width="11.42578125" style="28"/>
    <col min="7386" max="7386" width="6.85546875" style="28" customWidth="1"/>
    <col min="7387" max="7387" width="3.28515625" style="28" customWidth="1"/>
    <col min="7388" max="7388" width="30" style="28" customWidth="1"/>
    <col min="7389" max="7389" width="18.7109375" style="28" customWidth="1"/>
    <col min="7390" max="7390" width="33" style="28" customWidth="1"/>
    <col min="7391" max="7391" width="3.7109375" style="28" customWidth="1"/>
    <col min="7392" max="7392" width="9.28515625" style="28" customWidth="1"/>
    <col min="7393" max="7393" width="0" style="28" hidden="1" customWidth="1"/>
    <col min="7394" max="7394" width="18.140625" style="28" bestFit="1" customWidth="1"/>
    <col min="7395" max="7641" width="11.42578125" style="28"/>
    <col min="7642" max="7642" width="6.85546875" style="28" customWidth="1"/>
    <col min="7643" max="7643" width="3.28515625" style="28" customWidth="1"/>
    <col min="7644" max="7644" width="30" style="28" customWidth="1"/>
    <col min="7645" max="7645" width="18.7109375" style="28" customWidth="1"/>
    <col min="7646" max="7646" width="33" style="28" customWidth="1"/>
    <col min="7647" max="7647" width="3.7109375" style="28" customWidth="1"/>
    <col min="7648" max="7648" width="9.28515625" style="28" customWidth="1"/>
    <col min="7649" max="7649" width="0" style="28" hidden="1" customWidth="1"/>
    <col min="7650" max="7650" width="18.140625" style="28" bestFit="1" customWidth="1"/>
    <col min="7651" max="7897" width="11.42578125" style="28"/>
    <col min="7898" max="7898" width="6.85546875" style="28" customWidth="1"/>
    <col min="7899" max="7899" width="3.28515625" style="28" customWidth="1"/>
    <col min="7900" max="7900" width="30" style="28" customWidth="1"/>
    <col min="7901" max="7901" width="18.7109375" style="28" customWidth="1"/>
    <col min="7902" max="7902" width="33" style="28" customWidth="1"/>
    <col min="7903" max="7903" width="3.7109375" style="28" customWidth="1"/>
    <col min="7904" max="7904" width="9.28515625" style="28" customWidth="1"/>
    <col min="7905" max="7905" width="0" style="28" hidden="1" customWidth="1"/>
    <col min="7906" max="7906" width="18.140625" style="28" bestFit="1" customWidth="1"/>
    <col min="7907" max="8153" width="11.42578125" style="28"/>
    <col min="8154" max="8154" width="6.85546875" style="28" customWidth="1"/>
    <col min="8155" max="8155" width="3.28515625" style="28" customWidth="1"/>
    <col min="8156" max="8156" width="30" style="28" customWidth="1"/>
    <col min="8157" max="8157" width="18.7109375" style="28" customWidth="1"/>
    <col min="8158" max="8158" width="33" style="28" customWidth="1"/>
    <col min="8159" max="8159" width="3.7109375" style="28" customWidth="1"/>
    <col min="8160" max="8160" width="9.28515625" style="28" customWidth="1"/>
    <col min="8161" max="8161" width="0" style="28" hidden="1" customWidth="1"/>
    <col min="8162" max="8162" width="18.140625" style="28" bestFit="1" customWidth="1"/>
    <col min="8163" max="8409" width="11.42578125" style="28"/>
    <col min="8410" max="8410" width="6.85546875" style="28" customWidth="1"/>
    <col min="8411" max="8411" width="3.28515625" style="28" customWidth="1"/>
    <col min="8412" max="8412" width="30" style="28" customWidth="1"/>
    <col min="8413" max="8413" width="18.7109375" style="28" customWidth="1"/>
    <col min="8414" max="8414" width="33" style="28" customWidth="1"/>
    <col min="8415" max="8415" width="3.7109375" style="28" customWidth="1"/>
    <col min="8416" max="8416" width="9.28515625" style="28" customWidth="1"/>
    <col min="8417" max="8417" width="0" style="28" hidden="1" customWidth="1"/>
    <col min="8418" max="8418" width="18.140625" style="28" bestFit="1" customWidth="1"/>
    <col min="8419" max="8665" width="11.42578125" style="28"/>
    <col min="8666" max="8666" width="6.85546875" style="28" customWidth="1"/>
    <col min="8667" max="8667" width="3.28515625" style="28" customWidth="1"/>
    <col min="8668" max="8668" width="30" style="28" customWidth="1"/>
    <col min="8669" max="8669" width="18.7109375" style="28" customWidth="1"/>
    <col min="8670" max="8670" width="33" style="28" customWidth="1"/>
    <col min="8671" max="8671" width="3.7109375" style="28" customWidth="1"/>
    <col min="8672" max="8672" width="9.28515625" style="28" customWidth="1"/>
    <col min="8673" max="8673" width="0" style="28" hidden="1" customWidth="1"/>
    <col min="8674" max="8674" width="18.140625" style="28" bestFit="1" customWidth="1"/>
    <col min="8675" max="8921" width="11.42578125" style="28"/>
    <col min="8922" max="8922" width="6.85546875" style="28" customWidth="1"/>
    <col min="8923" max="8923" width="3.28515625" style="28" customWidth="1"/>
    <col min="8924" max="8924" width="30" style="28" customWidth="1"/>
    <col min="8925" max="8925" width="18.7109375" style="28" customWidth="1"/>
    <col min="8926" max="8926" width="33" style="28" customWidth="1"/>
    <col min="8927" max="8927" width="3.7109375" style="28" customWidth="1"/>
    <col min="8928" max="8928" width="9.28515625" style="28" customWidth="1"/>
    <col min="8929" max="8929" width="0" style="28" hidden="1" customWidth="1"/>
    <col min="8930" max="8930" width="18.140625" style="28" bestFit="1" customWidth="1"/>
    <col min="8931" max="9177" width="11.42578125" style="28"/>
    <col min="9178" max="9178" width="6.85546875" style="28" customWidth="1"/>
    <col min="9179" max="9179" width="3.28515625" style="28" customWidth="1"/>
    <col min="9180" max="9180" width="30" style="28" customWidth="1"/>
    <col min="9181" max="9181" width="18.7109375" style="28" customWidth="1"/>
    <col min="9182" max="9182" width="33" style="28" customWidth="1"/>
    <col min="9183" max="9183" width="3.7109375" style="28" customWidth="1"/>
    <col min="9184" max="9184" width="9.28515625" style="28" customWidth="1"/>
    <col min="9185" max="9185" width="0" style="28" hidden="1" customWidth="1"/>
    <col min="9186" max="9186" width="18.140625" style="28" bestFit="1" customWidth="1"/>
    <col min="9187" max="9433" width="11.42578125" style="28"/>
    <col min="9434" max="9434" width="6.85546875" style="28" customWidth="1"/>
    <col min="9435" max="9435" width="3.28515625" style="28" customWidth="1"/>
    <col min="9436" max="9436" width="30" style="28" customWidth="1"/>
    <col min="9437" max="9437" width="18.7109375" style="28" customWidth="1"/>
    <col min="9438" max="9438" width="33" style="28" customWidth="1"/>
    <col min="9439" max="9439" width="3.7109375" style="28" customWidth="1"/>
    <col min="9440" max="9440" width="9.28515625" style="28" customWidth="1"/>
    <col min="9441" max="9441" width="0" style="28" hidden="1" customWidth="1"/>
    <col min="9442" max="9442" width="18.140625" style="28" bestFit="1" customWidth="1"/>
    <col min="9443" max="9689" width="11.42578125" style="28"/>
    <col min="9690" max="9690" width="6.85546875" style="28" customWidth="1"/>
    <col min="9691" max="9691" width="3.28515625" style="28" customWidth="1"/>
    <col min="9692" max="9692" width="30" style="28" customWidth="1"/>
    <col min="9693" max="9693" width="18.7109375" style="28" customWidth="1"/>
    <col min="9694" max="9694" width="33" style="28" customWidth="1"/>
    <col min="9695" max="9695" width="3.7109375" style="28" customWidth="1"/>
    <col min="9696" max="9696" width="9.28515625" style="28" customWidth="1"/>
    <col min="9697" max="9697" width="0" style="28" hidden="1" customWidth="1"/>
    <col min="9698" max="9698" width="18.140625" style="28" bestFit="1" customWidth="1"/>
    <col min="9699" max="9945" width="11.42578125" style="28"/>
    <col min="9946" max="9946" width="6.85546875" style="28" customWidth="1"/>
    <col min="9947" max="9947" width="3.28515625" style="28" customWidth="1"/>
    <col min="9948" max="9948" width="30" style="28" customWidth="1"/>
    <col min="9949" max="9949" width="18.7109375" style="28" customWidth="1"/>
    <col min="9950" max="9950" width="33" style="28" customWidth="1"/>
    <col min="9951" max="9951" width="3.7109375" style="28" customWidth="1"/>
    <col min="9952" max="9952" width="9.28515625" style="28" customWidth="1"/>
    <col min="9953" max="9953" width="0" style="28" hidden="1" customWidth="1"/>
    <col min="9954" max="9954" width="18.140625" style="28" bestFit="1" customWidth="1"/>
    <col min="9955" max="10201" width="11.42578125" style="28"/>
    <col min="10202" max="10202" width="6.85546875" style="28" customWidth="1"/>
    <col min="10203" max="10203" width="3.28515625" style="28" customWidth="1"/>
    <col min="10204" max="10204" width="30" style="28" customWidth="1"/>
    <col min="10205" max="10205" width="18.7109375" style="28" customWidth="1"/>
    <col min="10206" max="10206" width="33" style="28" customWidth="1"/>
    <col min="10207" max="10207" width="3.7109375" style="28" customWidth="1"/>
    <col min="10208" max="10208" width="9.28515625" style="28" customWidth="1"/>
    <col min="10209" max="10209" width="0" style="28" hidden="1" customWidth="1"/>
    <col min="10210" max="10210" width="18.140625" style="28" bestFit="1" customWidth="1"/>
    <col min="10211" max="10457" width="11.42578125" style="28"/>
    <col min="10458" max="10458" width="6.85546875" style="28" customWidth="1"/>
    <col min="10459" max="10459" width="3.28515625" style="28" customWidth="1"/>
    <col min="10460" max="10460" width="30" style="28" customWidth="1"/>
    <col min="10461" max="10461" width="18.7109375" style="28" customWidth="1"/>
    <col min="10462" max="10462" width="33" style="28" customWidth="1"/>
    <col min="10463" max="10463" width="3.7109375" style="28" customWidth="1"/>
    <col min="10464" max="10464" width="9.28515625" style="28" customWidth="1"/>
    <col min="10465" max="10465" width="0" style="28" hidden="1" customWidth="1"/>
    <col min="10466" max="10466" width="18.140625" style="28" bestFit="1" customWidth="1"/>
    <col min="10467" max="10713" width="11.42578125" style="28"/>
    <col min="10714" max="10714" width="6.85546875" style="28" customWidth="1"/>
    <col min="10715" max="10715" width="3.28515625" style="28" customWidth="1"/>
    <col min="10716" max="10716" width="30" style="28" customWidth="1"/>
    <col min="10717" max="10717" width="18.7109375" style="28" customWidth="1"/>
    <col min="10718" max="10718" width="33" style="28" customWidth="1"/>
    <col min="10719" max="10719" width="3.7109375" style="28" customWidth="1"/>
    <col min="10720" max="10720" width="9.28515625" style="28" customWidth="1"/>
    <col min="10721" max="10721" width="0" style="28" hidden="1" customWidth="1"/>
    <col min="10722" max="10722" width="18.140625" style="28" bestFit="1" customWidth="1"/>
    <col min="10723" max="10969" width="11.42578125" style="28"/>
    <col min="10970" max="10970" width="6.85546875" style="28" customWidth="1"/>
    <col min="10971" max="10971" width="3.28515625" style="28" customWidth="1"/>
    <col min="10972" max="10972" width="30" style="28" customWidth="1"/>
    <col min="10973" max="10973" width="18.7109375" style="28" customWidth="1"/>
    <col min="10974" max="10974" width="33" style="28" customWidth="1"/>
    <col min="10975" max="10975" width="3.7109375" style="28" customWidth="1"/>
    <col min="10976" max="10976" width="9.28515625" style="28" customWidth="1"/>
    <col min="10977" max="10977" width="0" style="28" hidden="1" customWidth="1"/>
    <col min="10978" max="10978" width="18.140625" style="28" bestFit="1" customWidth="1"/>
    <col min="10979" max="11225" width="11.42578125" style="28"/>
    <col min="11226" max="11226" width="6.85546875" style="28" customWidth="1"/>
    <col min="11227" max="11227" width="3.28515625" style="28" customWidth="1"/>
    <col min="11228" max="11228" width="30" style="28" customWidth="1"/>
    <col min="11229" max="11229" width="18.7109375" style="28" customWidth="1"/>
    <col min="11230" max="11230" width="33" style="28" customWidth="1"/>
    <col min="11231" max="11231" width="3.7109375" style="28" customWidth="1"/>
    <col min="11232" max="11232" width="9.28515625" style="28" customWidth="1"/>
    <col min="11233" max="11233" width="0" style="28" hidden="1" customWidth="1"/>
    <col min="11234" max="11234" width="18.140625" style="28" bestFit="1" customWidth="1"/>
    <col min="11235" max="11481" width="11.42578125" style="28"/>
    <col min="11482" max="11482" width="6.85546875" style="28" customWidth="1"/>
    <col min="11483" max="11483" width="3.28515625" style="28" customWidth="1"/>
    <col min="11484" max="11484" width="30" style="28" customWidth="1"/>
    <col min="11485" max="11485" width="18.7109375" style="28" customWidth="1"/>
    <col min="11486" max="11486" width="33" style="28" customWidth="1"/>
    <col min="11487" max="11487" width="3.7109375" style="28" customWidth="1"/>
    <col min="11488" max="11488" width="9.28515625" style="28" customWidth="1"/>
    <col min="11489" max="11489" width="0" style="28" hidden="1" customWidth="1"/>
    <col min="11490" max="11490" width="18.140625" style="28" bestFit="1" customWidth="1"/>
    <col min="11491" max="11737" width="11.42578125" style="28"/>
    <col min="11738" max="11738" width="6.85546875" style="28" customWidth="1"/>
    <col min="11739" max="11739" width="3.28515625" style="28" customWidth="1"/>
    <col min="11740" max="11740" width="30" style="28" customWidth="1"/>
    <col min="11741" max="11741" width="18.7109375" style="28" customWidth="1"/>
    <col min="11742" max="11742" width="33" style="28" customWidth="1"/>
    <col min="11743" max="11743" width="3.7109375" style="28" customWidth="1"/>
    <col min="11744" max="11744" width="9.28515625" style="28" customWidth="1"/>
    <col min="11745" max="11745" width="0" style="28" hidden="1" customWidth="1"/>
    <col min="11746" max="11746" width="18.140625" style="28" bestFit="1" customWidth="1"/>
    <col min="11747" max="11993" width="11.42578125" style="28"/>
    <col min="11994" max="11994" width="6.85546875" style="28" customWidth="1"/>
    <col min="11995" max="11995" width="3.28515625" style="28" customWidth="1"/>
    <col min="11996" max="11996" width="30" style="28" customWidth="1"/>
    <col min="11997" max="11997" width="18.7109375" style="28" customWidth="1"/>
    <col min="11998" max="11998" width="33" style="28" customWidth="1"/>
    <col min="11999" max="11999" width="3.7109375" style="28" customWidth="1"/>
    <col min="12000" max="12000" width="9.28515625" style="28" customWidth="1"/>
    <col min="12001" max="12001" width="0" style="28" hidden="1" customWidth="1"/>
    <col min="12002" max="12002" width="18.140625" style="28" bestFit="1" customWidth="1"/>
    <col min="12003" max="12249" width="11.42578125" style="28"/>
    <col min="12250" max="12250" width="6.85546875" style="28" customWidth="1"/>
    <col min="12251" max="12251" width="3.28515625" style="28" customWidth="1"/>
    <col min="12252" max="12252" width="30" style="28" customWidth="1"/>
    <col min="12253" max="12253" width="18.7109375" style="28" customWidth="1"/>
    <col min="12254" max="12254" width="33" style="28" customWidth="1"/>
    <col min="12255" max="12255" width="3.7109375" style="28" customWidth="1"/>
    <col min="12256" max="12256" width="9.28515625" style="28" customWidth="1"/>
    <col min="12257" max="12257" width="0" style="28" hidden="1" customWidth="1"/>
    <col min="12258" max="12258" width="18.140625" style="28" bestFit="1" customWidth="1"/>
    <col min="12259" max="12505" width="11.42578125" style="28"/>
    <col min="12506" max="12506" width="6.85546875" style="28" customWidth="1"/>
    <col min="12507" max="12507" width="3.28515625" style="28" customWidth="1"/>
    <col min="12508" max="12508" width="30" style="28" customWidth="1"/>
    <col min="12509" max="12509" width="18.7109375" style="28" customWidth="1"/>
    <col min="12510" max="12510" width="33" style="28" customWidth="1"/>
    <col min="12511" max="12511" width="3.7109375" style="28" customWidth="1"/>
    <col min="12512" max="12512" width="9.28515625" style="28" customWidth="1"/>
    <col min="12513" max="12513" width="0" style="28" hidden="1" customWidth="1"/>
    <col min="12514" max="12514" width="18.140625" style="28" bestFit="1" customWidth="1"/>
    <col min="12515" max="12761" width="11.42578125" style="28"/>
    <col min="12762" max="12762" width="6.85546875" style="28" customWidth="1"/>
    <col min="12763" max="12763" width="3.28515625" style="28" customWidth="1"/>
    <col min="12764" max="12764" width="30" style="28" customWidth="1"/>
    <col min="12765" max="12765" width="18.7109375" style="28" customWidth="1"/>
    <col min="12766" max="12766" width="33" style="28" customWidth="1"/>
    <col min="12767" max="12767" width="3.7109375" style="28" customWidth="1"/>
    <col min="12768" max="12768" width="9.28515625" style="28" customWidth="1"/>
    <col min="12769" max="12769" width="0" style="28" hidden="1" customWidth="1"/>
    <col min="12770" max="12770" width="18.140625" style="28" bestFit="1" customWidth="1"/>
    <col min="12771" max="13017" width="11.42578125" style="28"/>
    <col min="13018" max="13018" width="6.85546875" style="28" customWidth="1"/>
    <col min="13019" max="13019" width="3.28515625" style="28" customWidth="1"/>
    <col min="13020" max="13020" width="30" style="28" customWidth="1"/>
    <col min="13021" max="13021" width="18.7109375" style="28" customWidth="1"/>
    <col min="13022" max="13022" width="33" style="28" customWidth="1"/>
    <col min="13023" max="13023" width="3.7109375" style="28" customWidth="1"/>
    <col min="13024" max="13024" width="9.28515625" style="28" customWidth="1"/>
    <col min="13025" max="13025" width="0" style="28" hidden="1" customWidth="1"/>
    <col min="13026" max="13026" width="18.140625" style="28" bestFit="1" customWidth="1"/>
    <col min="13027" max="13273" width="11.42578125" style="28"/>
    <col min="13274" max="13274" width="6.85546875" style="28" customWidth="1"/>
    <col min="13275" max="13275" width="3.28515625" style="28" customWidth="1"/>
    <col min="13276" max="13276" width="30" style="28" customWidth="1"/>
    <col min="13277" max="13277" width="18.7109375" style="28" customWidth="1"/>
    <col min="13278" max="13278" width="33" style="28" customWidth="1"/>
    <col min="13279" max="13279" width="3.7109375" style="28" customWidth="1"/>
    <col min="13280" max="13280" width="9.28515625" style="28" customWidth="1"/>
    <col min="13281" max="13281" width="0" style="28" hidden="1" customWidth="1"/>
    <col min="13282" max="13282" width="18.140625" style="28" bestFit="1" customWidth="1"/>
    <col min="13283" max="13529" width="11.42578125" style="28"/>
    <col min="13530" max="13530" width="6.85546875" style="28" customWidth="1"/>
    <col min="13531" max="13531" width="3.28515625" style="28" customWidth="1"/>
    <col min="13532" max="13532" width="30" style="28" customWidth="1"/>
    <col min="13533" max="13533" width="18.7109375" style="28" customWidth="1"/>
    <col min="13534" max="13534" width="33" style="28" customWidth="1"/>
    <col min="13535" max="13535" width="3.7109375" style="28" customWidth="1"/>
    <col min="13536" max="13536" width="9.28515625" style="28" customWidth="1"/>
    <col min="13537" max="13537" width="0" style="28" hidden="1" customWidth="1"/>
    <col min="13538" max="13538" width="18.140625" style="28" bestFit="1" customWidth="1"/>
    <col min="13539" max="13785" width="11.42578125" style="28"/>
    <col min="13786" max="13786" width="6.85546875" style="28" customWidth="1"/>
    <col min="13787" max="13787" width="3.28515625" style="28" customWidth="1"/>
    <col min="13788" max="13788" width="30" style="28" customWidth="1"/>
    <col min="13789" max="13789" width="18.7109375" style="28" customWidth="1"/>
    <col min="13790" max="13790" width="33" style="28" customWidth="1"/>
    <col min="13791" max="13791" width="3.7109375" style="28" customWidth="1"/>
    <col min="13792" max="13792" width="9.28515625" style="28" customWidth="1"/>
    <col min="13793" max="13793" width="0" style="28" hidden="1" customWidth="1"/>
    <col min="13794" max="13794" width="18.140625" style="28" bestFit="1" customWidth="1"/>
    <col min="13795" max="14041" width="11.42578125" style="28"/>
    <col min="14042" max="14042" width="6.85546875" style="28" customWidth="1"/>
    <col min="14043" max="14043" width="3.28515625" style="28" customWidth="1"/>
    <col min="14044" max="14044" width="30" style="28" customWidth="1"/>
    <col min="14045" max="14045" width="18.7109375" style="28" customWidth="1"/>
    <col min="14046" max="14046" width="33" style="28" customWidth="1"/>
    <col min="14047" max="14047" width="3.7109375" style="28" customWidth="1"/>
    <col min="14048" max="14048" width="9.28515625" style="28" customWidth="1"/>
    <col min="14049" max="14049" width="0" style="28" hidden="1" customWidth="1"/>
    <col min="14050" max="14050" width="18.140625" style="28" bestFit="1" customWidth="1"/>
    <col min="14051" max="14297" width="11.42578125" style="28"/>
    <col min="14298" max="14298" width="6.85546875" style="28" customWidth="1"/>
    <col min="14299" max="14299" width="3.28515625" style="28" customWidth="1"/>
    <col min="14300" max="14300" width="30" style="28" customWidth="1"/>
    <col min="14301" max="14301" width="18.7109375" style="28" customWidth="1"/>
    <col min="14302" max="14302" width="33" style="28" customWidth="1"/>
    <col min="14303" max="14303" width="3.7109375" style="28" customWidth="1"/>
    <col min="14304" max="14304" width="9.28515625" style="28" customWidth="1"/>
    <col min="14305" max="14305" width="0" style="28" hidden="1" customWidth="1"/>
    <col min="14306" max="14306" width="18.140625" style="28" bestFit="1" customWidth="1"/>
    <col min="14307" max="14553" width="11.42578125" style="28"/>
    <col min="14554" max="14554" width="6.85546875" style="28" customWidth="1"/>
    <col min="14555" max="14555" width="3.28515625" style="28" customWidth="1"/>
    <col min="14556" max="14556" width="30" style="28" customWidth="1"/>
    <col min="14557" max="14557" width="18.7109375" style="28" customWidth="1"/>
    <col min="14558" max="14558" width="33" style="28" customWidth="1"/>
    <col min="14559" max="14559" width="3.7109375" style="28" customWidth="1"/>
    <col min="14560" max="14560" width="9.28515625" style="28" customWidth="1"/>
    <col min="14561" max="14561" width="0" style="28" hidden="1" customWidth="1"/>
    <col min="14562" max="14562" width="18.140625" style="28" bestFit="1" customWidth="1"/>
    <col min="14563" max="14809" width="11.42578125" style="28"/>
    <col min="14810" max="14810" width="6.85546875" style="28" customWidth="1"/>
    <col min="14811" max="14811" width="3.28515625" style="28" customWidth="1"/>
    <col min="14812" max="14812" width="30" style="28" customWidth="1"/>
    <col min="14813" max="14813" width="18.7109375" style="28" customWidth="1"/>
    <col min="14814" max="14814" width="33" style="28" customWidth="1"/>
    <col min="14815" max="14815" width="3.7109375" style="28" customWidth="1"/>
    <col min="14816" max="14816" width="9.28515625" style="28" customWidth="1"/>
    <col min="14817" max="14817" width="0" style="28" hidden="1" customWidth="1"/>
    <col min="14818" max="14818" width="18.140625" style="28" bestFit="1" customWidth="1"/>
    <col min="14819" max="15065" width="11.42578125" style="28"/>
    <col min="15066" max="15066" width="6.85546875" style="28" customWidth="1"/>
    <col min="15067" max="15067" width="3.28515625" style="28" customWidth="1"/>
    <col min="15068" max="15068" width="30" style="28" customWidth="1"/>
    <col min="15069" max="15069" width="18.7109375" style="28" customWidth="1"/>
    <col min="15070" max="15070" width="33" style="28" customWidth="1"/>
    <col min="15071" max="15071" width="3.7109375" style="28" customWidth="1"/>
    <col min="15072" max="15072" width="9.28515625" style="28" customWidth="1"/>
    <col min="15073" max="15073" width="0" style="28" hidden="1" customWidth="1"/>
    <col min="15074" max="15074" width="18.140625" style="28" bestFit="1" customWidth="1"/>
    <col min="15075" max="15321" width="11.42578125" style="28"/>
    <col min="15322" max="15322" width="6.85546875" style="28" customWidth="1"/>
    <col min="15323" max="15323" width="3.28515625" style="28" customWidth="1"/>
    <col min="15324" max="15324" width="30" style="28" customWidth="1"/>
    <col min="15325" max="15325" width="18.7109375" style="28" customWidth="1"/>
    <col min="15326" max="15326" width="33" style="28" customWidth="1"/>
    <col min="15327" max="15327" width="3.7109375" style="28" customWidth="1"/>
    <col min="15328" max="15328" width="9.28515625" style="28" customWidth="1"/>
    <col min="15329" max="15329" width="0" style="28" hidden="1" customWidth="1"/>
    <col min="15330" max="15330" width="18.140625" style="28" bestFit="1" customWidth="1"/>
    <col min="15331" max="15577" width="11.42578125" style="28"/>
    <col min="15578" max="15578" width="6.85546875" style="28" customWidth="1"/>
    <col min="15579" max="15579" width="3.28515625" style="28" customWidth="1"/>
    <col min="15580" max="15580" width="30" style="28" customWidth="1"/>
    <col min="15581" max="15581" width="18.7109375" style="28" customWidth="1"/>
    <col min="15582" max="15582" width="33" style="28" customWidth="1"/>
    <col min="15583" max="15583" width="3.7109375" style="28" customWidth="1"/>
    <col min="15584" max="15584" width="9.28515625" style="28" customWidth="1"/>
    <col min="15585" max="15585" width="0" style="28" hidden="1" customWidth="1"/>
    <col min="15586" max="15586" width="18.140625" style="28" bestFit="1" customWidth="1"/>
    <col min="15587" max="15833" width="11.42578125" style="28"/>
    <col min="15834" max="15834" width="6.85546875" style="28" customWidth="1"/>
    <col min="15835" max="15835" width="3.28515625" style="28" customWidth="1"/>
    <col min="15836" max="15836" width="30" style="28" customWidth="1"/>
    <col min="15837" max="15837" width="18.7109375" style="28" customWidth="1"/>
    <col min="15838" max="15838" width="33" style="28" customWidth="1"/>
    <col min="15839" max="15839" width="3.7109375" style="28" customWidth="1"/>
    <col min="15840" max="15840" width="9.28515625" style="28" customWidth="1"/>
    <col min="15841" max="15841" width="0" style="28" hidden="1" customWidth="1"/>
    <col min="15842" max="15842" width="18.140625" style="28" bestFit="1" customWidth="1"/>
    <col min="15843" max="16089" width="11.42578125" style="28"/>
    <col min="16090" max="16090" width="6.85546875" style="28" customWidth="1"/>
    <col min="16091" max="16091" width="3.28515625" style="28" customWidth="1"/>
    <col min="16092" max="16092" width="30" style="28" customWidth="1"/>
    <col min="16093" max="16093" width="18.7109375" style="28" customWidth="1"/>
    <col min="16094" max="16094" width="33" style="28" customWidth="1"/>
    <col min="16095" max="16095" width="3.7109375" style="28" customWidth="1"/>
    <col min="16096" max="16096" width="9.28515625" style="28" customWidth="1"/>
    <col min="16097" max="16097" width="0" style="28" hidden="1" customWidth="1"/>
    <col min="16098" max="16098" width="18.140625" style="28" bestFit="1" customWidth="1"/>
    <col min="16099" max="16384" width="11.42578125" style="28"/>
  </cols>
  <sheetData>
    <row r="6" spans="1:6" ht="17.25" customHeight="1">
      <c r="A6" s="73" t="str">
        <f>+'[1]ESF - Situación Financiera'!B6</f>
        <v>EMPRESA DE GENERACION HIDROELECTRICA DOMINICANA</v>
      </c>
      <c r="B6" s="73"/>
      <c r="C6" s="73"/>
      <c r="D6" s="73"/>
    </row>
    <row r="7" spans="1:6" ht="23.25">
      <c r="A7" s="72" t="s">
        <v>370</v>
      </c>
      <c r="B7" s="72"/>
      <c r="C7" s="72"/>
      <c r="D7" s="72"/>
    </row>
    <row r="8" spans="1:6" ht="23.25">
      <c r="A8" s="72" t="s">
        <v>490</v>
      </c>
      <c r="B8" s="72"/>
      <c r="C8" s="72"/>
      <c r="D8" s="72"/>
    </row>
    <row r="9" spans="1:6" ht="23.25">
      <c r="A9" s="72" t="s">
        <v>333</v>
      </c>
      <c r="B9" s="72"/>
      <c r="C9" s="72"/>
      <c r="D9" s="72"/>
    </row>
    <row r="10" spans="1:6" ht="15.75">
      <c r="A10" s="42"/>
      <c r="B10" s="42"/>
      <c r="C10" s="42"/>
      <c r="D10" s="42"/>
    </row>
    <row r="11" spans="1:6" s="43" customFormat="1" ht="18.75">
      <c r="B11" s="44"/>
      <c r="C11" s="44"/>
      <c r="F11" s="45"/>
    </row>
    <row r="12" spans="1:6" s="43" customFormat="1" ht="23.25">
      <c r="A12" s="46"/>
      <c r="B12" s="46"/>
      <c r="C12" s="47"/>
      <c r="D12" s="64"/>
      <c r="F12" s="45"/>
    </row>
    <row r="13" spans="1:6" s="43" customFormat="1" ht="23.25">
      <c r="A13" s="46"/>
      <c r="B13" s="46"/>
      <c r="C13" s="47"/>
      <c r="D13" s="64" t="s">
        <v>464</v>
      </c>
      <c r="F13" s="45"/>
    </row>
    <row r="14" spans="1:6" s="43" customFormat="1" ht="18.75">
      <c r="B14" s="44" t="s">
        <v>371</v>
      </c>
      <c r="C14" s="48"/>
      <c r="D14" s="49"/>
      <c r="F14" s="45"/>
    </row>
    <row r="15" spans="1:6" s="43" customFormat="1" ht="18.75">
      <c r="B15" s="43" t="s">
        <v>372</v>
      </c>
      <c r="C15" s="48"/>
      <c r="D15" s="50">
        <f>-'BALANZA MAYO 2022'!D349</f>
        <v>5082789671.6199999</v>
      </c>
      <c r="F15" s="45"/>
    </row>
    <row r="16" spans="1:6" s="43" customFormat="1" ht="18.75">
      <c r="B16" s="43" t="s">
        <v>373</v>
      </c>
      <c r="C16" s="48"/>
      <c r="D16" s="50">
        <f>-'BALANZA MAYO 2022'!D587</f>
        <v>-110563185.31</v>
      </c>
      <c r="F16" s="45"/>
    </row>
    <row r="17" spans="1:8" s="43" customFormat="1" ht="18.75">
      <c r="B17" s="43" t="s">
        <v>374</v>
      </c>
      <c r="C17" s="48"/>
      <c r="D17" s="50">
        <v>0</v>
      </c>
      <c r="F17" s="45"/>
    </row>
    <row r="18" spans="1:8" s="43" customFormat="1" ht="18.75">
      <c r="A18" s="44"/>
      <c r="B18" s="44" t="s">
        <v>375</v>
      </c>
      <c r="C18" s="48"/>
      <c r="D18" s="51">
        <f>SUM(D14:D17)</f>
        <v>4972226486.3099995</v>
      </c>
      <c r="F18" s="45"/>
    </row>
    <row r="19" spans="1:8" s="43" customFormat="1" ht="18.75">
      <c r="A19" s="44"/>
      <c r="B19" s="44"/>
      <c r="C19" s="48"/>
      <c r="D19" s="51"/>
      <c r="F19" s="45"/>
    </row>
    <row r="20" spans="1:8" s="43" customFormat="1" ht="18.75">
      <c r="B20" s="43" t="s">
        <v>349</v>
      </c>
      <c r="C20" s="48"/>
      <c r="D20" s="50"/>
      <c r="F20" s="45"/>
    </row>
    <row r="21" spans="1:8" s="43" customFormat="1" ht="18.75">
      <c r="B21" s="52" t="s">
        <v>376</v>
      </c>
      <c r="C21" s="48"/>
      <c r="D21" s="51">
        <f>+'BALANZA MAYO 2022'!D441</f>
        <v>2145935810.2</v>
      </c>
      <c r="F21" s="45"/>
    </row>
    <row r="22" spans="1:8" s="43" customFormat="1" ht="18.75">
      <c r="B22" s="52"/>
      <c r="C22" s="48"/>
      <c r="D22" s="50"/>
      <c r="F22" s="45"/>
    </row>
    <row r="23" spans="1:8" s="43" customFormat="1" ht="18.75">
      <c r="C23" s="53"/>
      <c r="D23" s="50"/>
      <c r="F23" s="45"/>
    </row>
    <row r="24" spans="1:8" s="43" customFormat="1" ht="18.75">
      <c r="B24" s="44" t="s">
        <v>377</v>
      </c>
      <c r="C24" s="48"/>
      <c r="D24" s="54"/>
      <c r="F24" s="45"/>
    </row>
    <row r="25" spans="1:8" s="43" customFormat="1" ht="18.75">
      <c r="B25" s="43" t="s">
        <v>378</v>
      </c>
      <c r="C25" s="48"/>
      <c r="D25" s="50">
        <f>+'BALANZA MAYO 2022'!D476</f>
        <v>466329239.44999999</v>
      </c>
      <c r="F25" s="45"/>
    </row>
    <row r="26" spans="1:8" s="43" customFormat="1" ht="18.75">
      <c r="B26" s="43" t="s">
        <v>379</v>
      </c>
      <c r="C26" s="48"/>
      <c r="D26" s="50">
        <f>+'BALANZA MAYO 2022'!D515</f>
        <v>40525131</v>
      </c>
      <c r="F26" s="45"/>
    </row>
    <row r="27" spans="1:8" s="43" customFormat="1" ht="18.75">
      <c r="B27" s="43" t="s">
        <v>467</v>
      </c>
      <c r="C27" s="48"/>
      <c r="D27" s="50">
        <f>+'BALANZA MAYO 2022'!D558</f>
        <v>419722728.44999999</v>
      </c>
      <c r="F27" s="45"/>
    </row>
    <row r="28" spans="1:8" s="43" customFormat="1" ht="18.75">
      <c r="B28" s="43" t="s">
        <v>465</v>
      </c>
      <c r="C28" s="48"/>
      <c r="D28" s="50">
        <f>+'BALANZA MAYO 2022'!D521</f>
        <v>12673473.439999999</v>
      </c>
      <c r="F28" s="45"/>
    </row>
    <row r="29" spans="1:8" s="43" customFormat="1" ht="18.75">
      <c r="B29" s="43" t="s">
        <v>380</v>
      </c>
      <c r="C29" s="48"/>
      <c r="D29" s="50">
        <f>+'BALANZA MAYO 2022'!D568</f>
        <v>541030441.33000004</v>
      </c>
      <c r="F29" s="19"/>
    </row>
    <row r="30" spans="1:8" s="43" customFormat="1" ht="18.75">
      <c r="B30" s="43" t="s">
        <v>466</v>
      </c>
      <c r="C30" s="48"/>
      <c r="D30" s="50">
        <f>+'BALANZA MAYO 2022'!D573+'BALANZA MAYO 2022'!D578</f>
        <v>52485761.089999996</v>
      </c>
      <c r="F30" s="45"/>
    </row>
    <row r="31" spans="1:8" s="43" customFormat="1" ht="18.75">
      <c r="B31" s="44" t="s">
        <v>381</v>
      </c>
      <c r="C31" s="55"/>
      <c r="D31" s="56">
        <f>SUM(D25:D30)</f>
        <v>1532766774.76</v>
      </c>
      <c r="F31" s="45"/>
    </row>
    <row r="32" spans="1:8" s="43" customFormat="1" ht="53.25" customHeight="1">
      <c r="B32" s="57" t="s">
        <v>468</v>
      </c>
      <c r="C32" s="58"/>
      <c r="D32" s="59">
        <f>+D18-D21-D31</f>
        <v>1293523901.3499997</v>
      </c>
      <c r="F32" s="45"/>
      <c r="G32" s="71"/>
      <c r="H32" s="50"/>
    </row>
    <row r="33" spans="1:6" s="43" customFormat="1" ht="18.75">
      <c r="B33" s="57"/>
      <c r="C33" s="58"/>
      <c r="D33" s="59"/>
      <c r="F33" s="45"/>
    </row>
    <row r="34" spans="1:6" s="43" customFormat="1" ht="18.75">
      <c r="B34" s="23" t="s">
        <v>367</v>
      </c>
      <c r="C34" s="58"/>
      <c r="D34" s="59"/>
      <c r="F34" s="45"/>
    </row>
    <row r="35" spans="1:6" s="43" customFormat="1" ht="18.75">
      <c r="B35" s="23"/>
      <c r="C35" s="58"/>
      <c r="D35" s="59"/>
      <c r="F35" s="45"/>
    </row>
    <row r="36" spans="1:6" s="43" customFormat="1" ht="18.75">
      <c r="B36" s="30" t="s">
        <v>368</v>
      </c>
      <c r="D36" s="50"/>
      <c r="F36" s="45"/>
    </row>
    <row r="37" spans="1:6" s="43" customFormat="1" ht="18.75">
      <c r="B37" s="30" t="s">
        <v>369</v>
      </c>
      <c r="F37" s="45"/>
    </row>
    <row r="38" spans="1:6" ht="23.25">
      <c r="A38" s="46"/>
      <c r="B38" s="60"/>
      <c r="C38" s="60"/>
      <c r="D38" s="46"/>
    </row>
    <row r="39" spans="1:6">
      <c r="D39" s="25"/>
    </row>
    <row r="40" spans="1:6">
      <c r="D40" s="29"/>
      <c r="E40" s="31"/>
    </row>
    <row r="41" spans="1:6">
      <c r="D41" s="32"/>
    </row>
    <row r="42" spans="1:6">
      <c r="D42" s="34"/>
    </row>
    <row r="43" spans="1:6">
      <c r="B43" s="30"/>
      <c r="C43" s="61"/>
      <c r="E43" s="35"/>
    </row>
  </sheetData>
  <mergeCells count="4">
    <mergeCell ref="A6:D6"/>
    <mergeCell ref="A7:D7"/>
    <mergeCell ref="A8:D8"/>
    <mergeCell ref="A9:D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BALANZA MAYO 2022</vt:lpstr>
      <vt:lpstr>ESTADO DE SITUACION MAYO 2022</vt:lpstr>
      <vt:lpstr>ESTADO DE RENDIMIENTO MAYO 202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Altagracia De Oleo</dc:creator>
  <cp:lastModifiedBy>Esperanza Altagracia De Oleo</cp:lastModifiedBy>
  <cp:lastPrinted>2022-06-06T19:10:56Z</cp:lastPrinted>
  <dcterms:created xsi:type="dcterms:W3CDTF">2022-01-05T16:25:02Z</dcterms:created>
  <dcterms:modified xsi:type="dcterms:W3CDTF">2022-06-06T21:31:48Z</dcterms:modified>
</cp:coreProperties>
</file>