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\\fserveregehid.file.core.windows.net\presupuesto\PRUEBA\Ejecucion Presupuestaria\2022\7-EJECUCION PRESUPUESTARIA JULIO 2022\"/>
    </mc:Choice>
  </mc:AlternateContent>
  <bookViews>
    <workbookView xWindow="0" yWindow="0" windowWidth="20490" windowHeight="7650"/>
  </bookViews>
  <sheets>
    <sheet name="Plantilla Ejecución " sheetId="3" r:id="rId1"/>
  </sheets>
  <definedNames>
    <definedName name="_xlnm.Print_Area" localSheetId="0">'Plantilla Ejecución '!$C$1:$M$90</definedName>
    <definedName name="_xlnm.Print_Titles" localSheetId="0">'Plantilla Ejecución '!$1:$10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58" i="3" l="1"/>
  <c r="K48" i="3"/>
  <c r="K37" i="3"/>
  <c r="K27" i="3"/>
  <c r="K18" i="3"/>
  <c r="J18" i="3"/>
  <c r="J11" i="3" s="1"/>
  <c r="K12" i="3"/>
  <c r="J12" i="3"/>
  <c r="K11" i="3" l="1"/>
  <c r="J80" i="3" l="1"/>
  <c r="J78" i="3"/>
  <c r="J75" i="3"/>
  <c r="J72" i="3"/>
  <c r="I72" i="3"/>
  <c r="J58" i="3"/>
  <c r="J48" i="3"/>
  <c r="J70" i="3" s="1"/>
  <c r="J82" i="3" s="1"/>
  <c r="J40" i="3"/>
  <c r="J37" i="3"/>
  <c r="J27" i="3"/>
  <c r="I18" i="3"/>
  <c r="I66" i="3"/>
  <c r="I63" i="3" s="1"/>
  <c r="H66" i="3"/>
  <c r="H63" i="3" s="1"/>
  <c r="G66" i="3"/>
  <c r="G63" i="3" s="1"/>
  <c r="F37" i="3"/>
  <c r="F48" i="3"/>
  <c r="F58" i="3"/>
  <c r="F18" i="3"/>
  <c r="I27" i="3"/>
  <c r="I12" i="3" l="1"/>
  <c r="G58" i="3"/>
  <c r="L21" i="3"/>
  <c r="M21" i="3" s="1"/>
  <c r="G12" i="3"/>
  <c r="F40" i="3"/>
  <c r="F66" i="3"/>
  <c r="F63" i="3" s="1"/>
  <c r="E66" i="3"/>
  <c r="E63" i="3" s="1"/>
  <c r="F27" i="3" l="1"/>
  <c r="L62" i="3"/>
  <c r="L61" i="3"/>
  <c r="L60" i="3"/>
  <c r="M60" i="3" s="1"/>
  <c r="L59" i="3"/>
  <c r="M59" i="3" s="1"/>
  <c r="L57" i="3"/>
  <c r="M57" i="3" s="1"/>
  <c r="L56" i="3"/>
  <c r="M56" i="3" s="1"/>
  <c r="L55" i="3"/>
  <c r="M55" i="3" s="1"/>
  <c r="L54" i="3"/>
  <c r="M54" i="3" s="1"/>
  <c r="L53" i="3"/>
  <c r="M53" i="3" s="1"/>
  <c r="L52" i="3"/>
  <c r="M52" i="3" s="1"/>
  <c r="L51" i="3"/>
  <c r="M51" i="3" s="1"/>
  <c r="L50" i="3"/>
  <c r="M50" i="3" s="1"/>
  <c r="L49" i="3"/>
  <c r="M49" i="3" s="1"/>
  <c r="L39" i="3"/>
  <c r="M39" i="3" s="1"/>
  <c r="L38" i="3"/>
  <c r="M38" i="3" s="1"/>
  <c r="L36" i="3"/>
  <c r="M36" i="3" s="1"/>
  <c r="L35" i="3"/>
  <c r="M35" i="3" s="1"/>
  <c r="L34" i="3"/>
  <c r="M34" i="3" s="1"/>
  <c r="L33" i="3"/>
  <c r="M33" i="3" s="1"/>
  <c r="L32" i="3"/>
  <c r="M32" i="3" s="1"/>
  <c r="L31" i="3"/>
  <c r="M31" i="3" s="1"/>
  <c r="L30" i="3"/>
  <c r="M30" i="3" s="1"/>
  <c r="L29" i="3"/>
  <c r="M29" i="3" s="1"/>
  <c r="L28" i="3"/>
  <c r="M28" i="3" s="1"/>
  <c r="L26" i="3"/>
  <c r="M26" i="3" s="1"/>
  <c r="L25" i="3"/>
  <c r="M25" i="3" s="1"/>
  <c r="L24" i="3"/>
  <c r="M24" i="3" s="1"/>
  <c r="L23" i="3"/>
  <c r="M23" i="3" s="1"/>
  <c r="L22" i="3"/>
  <c r="M22" i="3" s="1"/>
  <c r="L20" i="3"/>
  <c r="M20" i="3" s="1"/>
  <c r="L19" i="3"/>
  <c r="M19" i="3" s="1"/>
  <c r="L17" i="3"/>
  <c r="M17" i="3" s="1"/>
  <c r="L16" i="3"/>
  <c r="M16" i="3" s="1"/>
  <c r="L15" i="3"/>
  <c r="M15" i="3" s="1"/>
  <c r="L14" i="3"/>
  <c r="M14" i="3" s="1"/>
  <c r="L13" i="3"/>
  <c r="M13" i="3" s="1"/>
  <c r="D41" i="3"/>
  <c r="D42" i="3"/>
  <c r="D43" i="3"/>
  <c r="D44" i="3"/>
  <c r="D45" i="3"/>
  <c r="D46" i="3"/>
  <c r="D47" i="3"/>
  <c r="D48" i="3"/>
  <c r="M12" i="3" l="1"/>
  <c r="M80" i="3"/>
  <c r="L80" i="3"/>
  <c r="L79" i="3"/>
  <c r="M79" i="3" s="1"/>
  <c r="L77" i="3"/>
  <c r="M77" i="3" s="1"/>
  <c r="L76" i="3"/>
  <c r="M76" i="3" s="1"/>
  <c r="L74" i="3"/>
  <c r="M74" i="3" s="1"/>
  <c r="L73" i="3"/>
  <c r="M73" i="3" s="1"/>
  <c r="L69" i="3"/>
  <c r="M69" i="3" s="1"/>
  <c r="L68" i="3"/>
  <c r="M68" i="3" s="1"/>
  <c r="L67" i="3"/>
  <c r="L65" i="3"/>
  <c r="M65" i="3" s="1"/>
  <c r="L64" i="3"/>
  <c r="D18" i="3"/>
  <c r="L63" i="3" l="1"/>
  <c r="L66" i="3"/>
  <c r="M67" i="3"/>
  <c r="M66" i="3" s="1"/>
  <c r="L18" i="3"/>
  <c r="M18" i="3"/>
  <c r="L12" i="3"/>
  <c r="D12" i="3" l="1"/>
  <c r="E12" i="3" l="1"/>
  <c r="I78" i="3" l="1"/>
  <c r="I75" i="3"/>
  <c r="I58" i="3"/>
  <c r="I40" i="3"/>
  <c r="I37" i="3"/>
  <c r="I80" i="3" l="1"/>
  <c r="H78" i="3"/>
  <c r="H75" i="3"/>
  <c r="H72" i="3"/>
  <c r="H58" i="3"/>
  <c r="H40" i="3"/>
  <c r="H37" i="3"/>
  <c r="H27" i="3"/>
  <c r="H18" i="3"/>
  <c r="H12" i="3"/>
  <c r="H80" i="3" l="1"/>
  <c r="G78" i="3"/>
  <c r="G75" i="3"/>
  <c r="G72" i="3"/>
  <c r="G40" i="3"/>
  <c r="G37" i="3"/>
  <c r="G27" i="3"/>
  <c r="G18" i="3"/>
  <c r="G80" i="3" l="1"/>
  <c r="F78" i="3"/>
  <c r="F75" i="3"/>
  <c r="F72" i="3"/>
  <c r="F80" i="3" l="1"/>
  <c r="F12" i="3" l="1"/>
  <c r="F70" i="3" s="1"/>
  <c r="F82" i="3" s="1"/>
  <c r="D79" i="3" l="1"/>
  <c r="D78" i="3" s="1"/>
  <c r="D77" i="3"/>
  <c r="D76" i="3"/>
  <c r="D74" i="3"/>
  <c r="D73" i="3"/>
  <c r="E75" i="3"/>
  <c r="E72" i="3"/>
  <c r="D68" i="3"/>
  <c r="D69" i="3"/>
  <c r="D67" i="3"/>
  <c r="D65" i="3"/>
  <c r="D64" i="3"/>
  <c r="M64" i="3" s="1"/>
  <c r="M63" i="3" s="1"/>
  <c r="E40" i="3"/>
  <c r="L42" i="3"/>
  <c r="M42" i="3" s="1"/>
  <c r="L44" i="3"/>
  <c r="M44" i="3" s="1"/>
  <c r="E27" i="3"/>
  <c r="E18" i="3"/>
  <c r="E78" i="3"/>
  <c r="E37" i="3"/>
  <c r="D66" i="3" l="1"/>
  <c r="D27" i="3"/>
  <c r="L46" i="3"/>
  <c r="M46" i="3" s="1"/>
  <c r="M37" i="3"/>
  <c r="L37" i="3"/>
  <c r="L45" i="3"/>
  <c r="M45" i="3" s="1"/>
  <c r="L41" i="3"/>
  <c r="M41" i="3" s="1"/>
  <c r="L47" i="3"/>
  <c r="M47" i="3" s="1"/>
  <c r="L43" i="3"/>
  <c r="M43" i="3" s="1"/>
  <c r="D37" i="3"/>
  <c r="D63" i="3"/>
  <c r="D40" i="3"/>
  <c r="D75" i="3"/>
  <c r="D72" i="3"/>
  <c r="E80" i="3"/>
  <c r="M40" i="3" l="1"/>
  <c r="M48" i="3"/>
  <c r="L48" i="3"/>
  <c r="L40" i="3"/>
  <c r="M27" i="3"/>
  <c r="L27" i="3"/>
  <c r="D80" i="3"/>
  <c r="E48" i="3" l="1"/>
  <c r="G48" i="3"/>
  <c r="G70" i="3" l="1"/>
  <c r="G82" i="3" s="1"/>
  <c r="G11" i="3"/>
  <c r="F11" i="3"/>
  <c r="H48" i="3"/>
  <c r="H11" i="3" s="1"/>
  <c r="I48" i="3"/>
  <c r="I70" i="3" l="1"/>
  <c r="I11" i="3"/>
  <c r="I82" i="3"/>
  <c r="H70" i="3"/>
  <c r="H82" i="3" s="1"/>
  <c r="D61" i="3" l="1"/>
  <c r="D58" i="3" s="1"/>
  <c r="E58" i="3"/>
  <c r="E11" i="3" s="1"/>
  <c r="M62" i="3"/>
  <c r="L58" i="3" l="1"/>
  <c r="L11" i="3" s="1"/>
  <c r="D11" i="3"/>
  <c r="D70" i="3"/>
  <c r="D82" i="3" s="1"/>
  <c r="E70" i="3"/>
  <c r="E82" i="3" s="1"/>
  <c r="M61" i="3"/>
  <c r="M58" i="3" s="1"/>
  <c r="M70" i="3" l="1"/>
  <c r="M82" i="3" s="1"/>
  <c r="M11" i="3"/>
  <c r="L70" i="3"/>
  <c r="L82" i="3" s="1"/>
</calcChain>
</file>

<file path=xl/connections.xml><?xml version="1.0" encoding="utf-8"?>
<connections xmlns="http://schemas.openxmlformats.org/spreadsheetml/2006/main">
  <connection id="1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<sst xmlns="http://schemas.openxmlformats.org/spreadsheetml/2006/main" count="86" uniqueCount="86">
  <si>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</si>
  <si>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</si>
  <si>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</si>
  <si>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</si>
  <si>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</si>
  <si>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</si>
  <si>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</si>
  <si>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</si>
  <si>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</si>
  <si>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</si>
  <si>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</si>
  <si>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</si>
  <si>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</si>
  <si>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</si>
  <si>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</si>
  <si>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</si>
  <si>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</si>
  <si>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</si>
  <si>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</si>
  <si>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</si>
  <si>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</si>
  <si>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</si>
  <si>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</si>
  <si>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</si>
  <si>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</si>
  <si>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</si>
  <si>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</si>
  <si>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</si>
  <si>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</si>
  <si>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</si>
  <si>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</si>
  <si>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</si>
  <si>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</si>
  <si>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</si>
  <si>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</si>
  <si>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</si>
  <si>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2.3.8 - GASTOS QUE SE ASIGNARÁN DURANTE EL EJERCICIO (ART. 32 Y 33 LEY 423-06)</t>
  </si>
  <si>
    <t>2.4.4 - TRANSFERENCIAS CORRIENTES A EMPRESAS PÚBLICAS NO FINANCIERAS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</si>
  <si>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</si>
  <si>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</si>
  <si>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</si>
  <si>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</si>
  <si>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</si>
  <si>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</si>
  <si>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</si>
  <si>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</si>
  <si>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</si>
  <si>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</si>
  <si>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</si>
  <si>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</si>
  <si>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</si>
  <si>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</si>
  <si>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</si>
  <si>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</si>
  <si>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</si>
  <si>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</si>
  <si>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</si>
  <si>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</si>
  <si>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</si>
  <si>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</si>
  <si>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</si>
  <si>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</si>
  <si>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</si>
  <si>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</si>
  <si>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</si>
  <si>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</si>
  <si>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</si>
  <si>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</si>
  <si>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</si>
  <si>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</si>
  <si>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</si>
  <si>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</si>
  <si>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</si>
  <si>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</si>
  <si>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</si>
  <si>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</si>
  <si>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</si>
  <si>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 xml:space="preserve">  Ejecución de Gastos y Aplicaciones Financieras 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</si>
  <si>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</si>
  <si>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</si>
  <si>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</si>
  <si>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</si>
  <si>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</si>
  <si>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</si>
  <si>
    <t>Junio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</si>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</sst>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164" fontId="0" fillId="0" borderId="0" xfId="1" applyFont="1"/>
    <xf numFmtId="164" fontId="0" fillId="0" borderId="0" xfId="1" applyFont="1" applyAlignment="1">
      <alignment vertical="center" wrapText="1"/>
    </xf>
    <xf numFmtId="164" fontId="0" fillId="0" borderId="0" xfId="1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684701</xdr:colOff>
      <xdr:row>0</xdr:row>
      <xdr:rowOff>228684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118295" y="228684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AG88"/>
  <sheetViews>
    <sheetView showGridLines="0" tabSelected="1" view="pageBreakPreview" topLeftCell="B13" zoomScale="32" zoomScaleNormal="70" zoomScaleSheetLayoutView="32" zoomScalePageLayoutView="70" workbookViewId="0">
      <selection activeCell="Z54" sqref="Z54"/>
    </sheetView>
  </sheetViews>
  <sheetFormatPr baseColWidth="10" defaultColWidth="9.140625" defaultRowHeight="15" x14ac:dyDescent="0.25"/>
  <cols>
    <col min="3" max="3" width="108.28515625" customWidth="1"/>
    <col min="4" max="4" width="17.140625" bestFit="1" customWidth="1"/>
    <col min="5" max="8" width="14.28515625" bestFit="1" customWidth="1"/>
    <col min="9" max="9" width="15.42578125" bestFit="1" customWidth="1"/>
    <col min="10" max="11" width="20.7109375" customWidth="1"/>
    <col min="12" max="12" width="23" bestFit="1" customWidth="1"/>
    <col min="13" max="13" width="22.42578125" bestFit="1" customWidth="1"/>
    <col min="16" max="16" width="41.42578125" customWidth="1"/>
    <col min="17" max="17" width="22.42578125" customWidth="1"/>
    <col min="18" max="18" width="20" bestFit="1" customWidth="1"/>
    <col min="19" max="19" width="22.140625" bestFit="1" customWidth="1"/>
    <col min="20" max="20" width="19.5703125" bestFit="1" customWidth="1"/>
    <col min="21" max="21" width="20.5703125" bestFit="1" customWidth="1"/>
    <col min="22" max="25" width="13.7109375" customWidth="1"/>
    <col min="26" max="26" width="20" customWidth="1"/>
    <col min="27" max="27" width="22.140625" bestFit="1" customWidth="1"/>
    <col min="28" max="29" width="12.7109375" customWidth="1"/>
    <col min="30" max="30" width="25.28515625" customWidth="1"/>
    <col min="31" max="31" width="21" customWidth="1"/>
    <col min="32" max="32" width="13.7109375" customWidth="1"/>
    <col min="33" max="33" width="15.28515625" customWidth="1"/>
    <col min="34" max="35" width="13.7109375" customWidth="1"/>
    <col min="36" max="36" width="19" bestFit="1" customWidth="1"/>
  </cols>
  <sheetData>
    <row r="1" spans="3:13" ht="18.75" x14ac:dyDescent="0.25">
      <c r="C1" s="32"/>
      <c r="D1" s="32"/>
      <c r="E1" s="32"/>
      <c r="F1" s="32"/>
      <c r="G1" s="32"/>
      <c r="H1" s="32"/>
      <c r="I1" s="32"/>
      <c r="J1" s="29"/>
      <c r="K1" s="30"/>
    </row>
    <row r="2" spans="3:13" ht="18.75" x14ac:dyDescent="0.25">
      <c r="C2" s="19"/>
      <c r="D2" s="19"/>
      <c r="E2" s="19"/>
      <c r="F2" s="19"/>
      <c r="G2" s="19"/>
      <c r="H2" s="19"/>
      <c r="I2" s="19"/>
      <c r="J2" s="29"/>
      <c r="K2" s="30"/>
    </row>
    <row r="3" spans="3:13" ht="18.75" x14ac:dyDescent="0.25">
      <c r="C3" s="19"/>
      <c r="D3" s="19"/>
      <c r="E3" s="19"/>
      <c r="F3" s="19"/>
      <c r="G3" s="19"/>
      <c r="H3" s="19"/>
      <c r="I3" s="19"/>
      <c r="J3" s="29"/>
      <c r="K3" s="30"/>
    </row>
    <row r="4" spans="3:13" ht="18.75" x14ac:dyDescent="0.25">
      <c r="C4" s="22"/>
      <c r="D4" s="22"/>
      <c r="E4" s="22"/>
      <c r="F4" s="22"/>
      <c r="G4" s="22"/>
      <c r="H4" s="22"/>
      <c r="I4" s="22"/>
      <c r="J4" s="29"/>
      <c r="K4" s="30"/>
    </row>
    <row r="5" spans="3:13" ht="11.25" customHeight="1" x14ac:dyDescent="0.25">
      <c r="C5" s="19"/>
      <c r="D5" s="19"/>
      <c r="E5" s="19"/>
      <c r="F5" s="19"/>
      <c r="G5" s="19"/>
      <c r="H5" s="19"/>
      <c r="I5" s="19"/>
      <c r="J5" s="29"/>
      <c r="K5" s="30"/>
    </row>
    <row r="6" spans="3:13" ht="16.5" customHeight="1" x14ac:dyDescent="0.25">
      <c r="C6" s="33" t="s">
        <v>77</v>
      </c>
      <c r="D6" s="33"/>
      <c r="E6" s="33"/>
      <c r="F6" s="33"/>
      <c r="G6" s="33"/>
      <c r="H6" s="33"/>
      <c r="I6" s="33"/>
      <c r="J6" s="33"/>
      <c r="K6" s="33"/>
      <c r="L6" s="33"/>
      <c r="M6" s="33"/>
    </row>
    <row r="7" spans="3:13" ht="16.5" x14ac:dyDescent="0.25">
      <c r="C7" s="33">
        <v>2022</v>
      </c>
      <c r="D7" s="33"/>
      <c r="E7" s="33"/>
      <c r="F7" s="33"/>
      <c r="G7" s="33"/>
      <c r="H7" s="33"/>
      <c r="I7" s="33"/>
      <c r="J7" s="33"/>
      <c r="K7" s="33"/>
      <c r="L7" s="33"/>
      <c r="M7" s="33"/>
    </row>
    <row r="8" spans="3:13" x14ac:dyDescent="0.25">
      <c r="C8" s="34" t="s">
        <v>78</v>
      </c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3:13" ht="8.25" customHeight="1" x14ac:dyDescent="0.25">
      <c r="C9" s="23"/>
      <c r="D9" s="23"/>
      <c r="E9" s="23"/>
      <c r="F9" s="23"/>
      <c r="G9" s="23"/>
      <c r="H9" s="23"/>
      <c r="I9" s="23"/>
      <c r="J9" s="23"/>
      <c r="K9" s="23"/>
    </row>
    <row r="10" spans="3:13" ht="31.5" customHeight="1" x14ac:dyDescent="0.25">
      <c r="C10" s="5" t="s">
        <v>0</v>
      </c>
      <c r="D10" s="6" t="s">
        <v>83</v>
      </c>
      <c r="E10" s="6" t="s">
        <v>72</v>
      </c>
      <c r="F10" s="6" t="s">
        <v>73</v>
      </c>
      <c r="G10" s="6" t="s">
        <v>74</v>
      </c>
      <c r="H10" s="6" t="s">
        <v>75</v>
      </c>
      <c r="I10" s="6" t="s">
        <v>76</v>
      </c>
      <c r="J10" s="6" t="s">
        <v>84</v>
      </c>
      <c r="K10" s="6" t="s">
        <v>85</v>
      </c>
      <c r="L10" s="25" t="s">
        <v>81</v>
      </c>
      <c r="M10" s="25" t="s">
        <v>82</v>
      </c>
    </row>
    <row r="11" spans="3:13" ht="15" customHeight="1" x14ac:dyDescent="0.25">
      <c r="C11" s="1" t="s">
        <v>1</v>
      </c>
      <c r="D11" s="15">
        <f t="shared" ref="D11:H11" si="0">+D12+D18+D27+D37+D40+D48+D58+D63+D66</f>
        <v>11018002026.870001</v>
      </c>
      <c r="E11" s="15">
        <f t="shared" si="0"/>
        <v>222829028.12999994</v>
      </c>
      <c r="F11" s="15">
        <f t="shared" si="0"/>
        <v>292952477.51000005</v>
      </c>
      <c r="G11" s="15">
        <f>+G12+G18+G27+G37+G40+G48+G58+G63+G66</f>
        <v>584646149.86000001</v>
      </c>
      <c r="H11" s="15">
        <f t="shared" si="0"/>
        <v>304279127.48999995</v>
      </c>
      <c r="I11" s="15">
        <f>+I12+I18+I27+I37+I40+I48+I58+I63+I66</f>
        <v>564642422.56999993</v>
      </c>
      <c r="J11" s="15">
        <f>+J12+J18+J27+J37+J40+J48+J58+J63+J66</f>
        <v>364522779.49000001</v>
      </c>
      <c r="K11" s="15">
        <f>+K12+K18+K27+K37+K40+K48+K58+K63+K66</f>
        <v>568536928.24000001</v>
      </c>
      <c r="L11" s="15">
        <f>+L12+L18+L27+L37+L40+L48+L58+L63+L66</f>
        <v>1969349205.5599999</v>
      </c>
      <c r="M11" s="15">
        <f>+M12+M18+M27+M37+M40+M48+M58+M63+M66</f>
        <v>9048652821.3100014</v>
      </c>
    </row>
    <row r="12" spans="3:13" x14ac:dyDescent="0.25">
      <c r="C12" s="2" t="s">
        <v>2</v>
      </c>
      <c r="D12" s="8">
        <f>SUM(D13:D17)</f>
        <v>3278917040.48</v>
      </c>
      <c r="E12" s="8">
        <f>SUM(E13:E17)</f>
        <v>161182891.17999998</v>
      </c>
      <c r="F12" s="8">
        <f t="shared" ref="F12" si="1">SUM(F13:F17)</f>
        <v>162472776.53</v>
      </c>
      <c r="G12" s="8">
        <f>SUM(G13:G17)</f>
        <v>162229347.16</v>
      </c>
      <c r="H12" s="8">
        <f t="shared" ref="H12" si="2">SUM(H13:H17)</f>
        <v>155544728.51999998</v>
      </c>
      <c r="I12" s="8">
        <f>SUM(I13:I17)</f>
        <v>162435557.93999997</v>
      </c>
      <c r="J12" s="8">
        <f>SUM(J13:J17)</f>
        <v>155795580.86000001</v>
      </c>
      <c r="K12" s="8">
        <f>SUM(K13:K17)</f>
        <v>179132869.03</v>
      </c>
      <c r="L12" s="8">
        <f t="shared" ref="L12" si="3">SUM(L13:L17)</f>
        <v>803865301.32999992</v>
      </c>
      <c r="M12" s="8">
        <f>SUM(M13:M17)</f>
        <v>2475051739.1500001</v>
      </c>
    </row>
    <row r="13" spans="3:13" ht="15" customHeight="1" x14ac:dyDescent="0.25">
      <c r="C13" s="3" t="s">
        <v>3</v>
      </c>
      <c r="D13" s="12">
        <v>2152114901.1799998</v>
      </c>
      <c r="E13" s="12">
        <v>130036130.47999999</v>
      </c>
      <c r="F13" s="12">
        <v>129518348.96999998</v>
      </c>
      <c r="G13" s="12">
        <v>125771501.53999999</v>
      </c>
      <c r="H13" s="12">
        <v>124379581.57999998</v>
      </c>
      <c r="I13" s="26">
        <v>128771611.8</v>
      </c>
      <c r="J13" s="26">
        <v>117776087.13</v>
      </c>
      <c r="K13" s="26">
        <v>140858519.33000001</v>
      </c>
      <c r="L13" s="12">
        <f>SUM(E13:I13)</f>
        <v>638477174.37</v>
      </c>
      <c r="M13" s="12">
        <f>(D13-L13)</f>
        <v>1513637726.8099999</v>
      </c>
    </row>
    <row r="14" spans="3:13" ht="15" customHeight="1" x14ac:dyDescent="0.25">
      <c r="C14" s="3" t="s">
        <v>4</v>
      </c>
      <c r="D14" s="24">
        <v>648634135.72000003</v>
      </c>
      <c r="E14" s="24">
        <v>12213128.01</v>
      </c>
      <c r="F14" s="24">
        <v>10789539.82</v>
      </c>
      <c r="G14" s="24">
        <v>16115400.1</v>
      </c>
      <c r="H14" s="24">
        <v>11506154.939999999</v>
      </c>
      <c r="I14" s="26">
        <v>13811090.93</v>
      </c>
      <c r="J14" s="26">
        <v>14894459.739999998</v>
      </c>
      <c r="K14" s="26">
        <v>16664606.690000001</v>
      </c>
      <c r="L14" s="12">
        <f>SUM(E14:I14)</f>
        <v>64435313.799999997</v>
      </c>
      <c r="M14" s="12">
        <f>(D14-L14)</f>
        <v>584198821.92000008</v>
      </c>
    </row>
    <row r="15" spans="3:13" ht="15" customHeight="1" x14ac:dyDescent="0.25">
      <c r="C15" s="3" t="s">
        <v>35</v>
      </c>
      <c r="D15" s="12">
        <v>22336682.280000001</v>
      </c>
      <c r="E15" s="12">
        <v>0</v>
      </c>
      <c r="F15" s="9">
        <v>3489362</v>
      </c>
      <c r="G15" s="9">
        <v>1692192.15</v>
      </c>
      <c r="H15" s="9">
        <v>770437</v>
      </c>
      <c r="I15" s="26">
        <v>657196.14</v>
      </c>
      <c r="J15" s="26">
        <v>3380706</v>
      </c>
      <c r="K15" s="26">
        <v>1800050</v>
      </c>
      <c r="L15" s="12">
        <f>SUM(E15:I15)</f>
        <v>6609187.29</v>
      </c>
      <c r="M15" s="12">
        <f>(D15-L15)</f>
        <v>15727494.990000002</v>
      </c>
    </row>
    <row r="16" spans="3:13" ht="15" customHeight="1" x14ac:dyDescent="0.25">
      <c r="C16" s="3" t="s">
        <v>5</v>
      </c>
      <c r="D16" s="12">
        <v>145148991.81999999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/>
      <c r="L16" s="12">
        <f>SUM(E16:I16)</f>
        <v>0</v>
      </c>
      <c r="M16" s="12">
        <f>(D16-L16)</f>
        <v>145148991.81999999</v>
      </c>
    </row>
    <row r="17" spans="3:33" ht="15" customHeight="1" x14ac:dyDescent="0.25">
      <c r="C17" s="3" t="s">
        <v>6</v>
      </c>
      <c r="D17" s="12">
        <v>310682329.48000002</v>
      </c>
      <c r="E17" s="12">
        <v>18933632.689999998</v>
      </c>
      <c r="F17" s="12">
        <v>18675525.739999998</v>
      </c>
      <c r="G17" s="12">
        <v>18650253.370000001</v>
      </c>
      <c r="H17" s="12">
        <v>18888555</v>
      </c>
      <c r="I17" s="26">
        <v>19195659.07</v>
      </c>
      <c r="J17" s="26">
        <v>19744327.989999998</v>
      </c>
      <c r="K17" s="26">
        <v>19809693.009999998</v>
      </c>
      <c r="L17" s="12">
        <f>SUM(E17:I17)</f>
        <v>94343625.870000005</v>
      </c>
      <c r="M17" s="12">
        <f>(D17-L17)</f>
        <v>216338703.61000001</v>
      </c>
    </row>
    <row r="18" spans="3:33" x14ac:dyDescent="0.25">
      <c r="C18" s="2" t="s">
        <v>7</v>
      </c>
      <c r="D18" s="13">
        <f t="shared" ref="D18:M18" si="4">SUM(D19:D26)</f>
        <v>612613243.2053721</v>
      </c>
      <c r="E18" s="8">
        <f t="shared" si="4"/>
        <v>7211583.0399999991</v>
      </c>
      <c r="F18" s="8">
        <f>SUM(F19:F26)</f>
        <v>35909217.550000004</v>
      </c>
      <c r="G18" s="8">
        <f>SUM(G19:G26)</f>
        <v>22295311.359999999</v>
      </c>
      <c r="H18" s="8">
        <f t="shared" si="4"/>
        <v>23191489.380000003</v>
      </c>
      <c r="I18" s="8">
        <f>SUM(I19:I26)</f>
        <v>21439189.050000001</v>
      </c>
      <c r="J18" s="8">
        <f>SUM(J19:J26)</f>
        <v>32682126.780000001</v>
      </c>
      <c r="K18" s="8">
        <f>SUM(K19:K26)</f>
        <v>31204561.789999999</v>
      </c>
      <c r="L18" s="8">
        <f t="shared" si="4"/>
        <v>110046790.38</v>
      </c>
      <c r="M18" s="8">
        <f t="shared" si="4"/>
        <v>502566452.8253721</v>
      </c>
    </row>
    <row r="19" spans="3:33" x14ac:dyDescent="0.25">
      <c r="C19" s="3" t="s">
        <v>8</v>
      </c>
      <c r="D19" s="12">
        <v>68616793.72328344</v>
      </c>
      <c r="E19" s="12">
        <v>1799899.5799999998</v>
      </c>
      <c r="F19" s="12">
        <v>16592129.439999999</v>
      </c>
      <c r="G19" s="12">
        <v>15910628.68</v>
      </c>
      <c r="H19" s="12">
        <v>13758219.02</v>
      </c>
      <c r="I19" s="26">
        <v>14649762.32</v>
      </c>
      <c r="J19" s="26">
        <v>2090408.0400000003</v>
      </c>
      <c r="K19" s="26">
        <v>18830162.140000001</v>
      </c>
      <c r="L19" s="12">
        <f t="shared" ref="L19:L26" si="5">SUM(E19:I19)</f>
        <v>62710639.039999999</v>
      </c>
      <c r="M19" s="12">
        <f t="shared" ref="M19:M26" si="6">(D19-L19)</f>
        <v>5906154.6832834408</v>
      </c>
    </row>
    <row r="20" spans="3:33" x14ac:dyDescent="0.25">
      <c r="C20" s="3" t="s">
        <v>9</v>
      </c>
      <c r="D20" s="12">
        <v>92084772.040092692</v>
      </c>
      <c r="E20" s="7">
        <v>750066.32000000007</v>
      </c>
      <c r="F20" s="7">
        <v>8942188.870000001</v>
      </c>
      <c r="G20" s="7">
        <v>370912</v>
      </c>
      <c r="H20" s="7">
        <v>386188.95</v>
      </c>
      <c r="I20" s="26">
        <v>65178.76</v>
      </c>
      <c r="J20" s="26">
        <v>518644.06</v>
      </c>
      <c r="K20" s="26">
        <v>604123.56000000006</v>
      </c>
      <c r="L20" s="12">
        <f t="shared" si="5"/>
        <v>10514534.9</v>
      </c>
      <c r="M20" s="12">
        <f t="shared" si="6"/>
        <v>81570237.140092686</v>
      </c>
    </row>
    <row r="21" spans="3:33" x14ac:dyDescent="0.25">
      <c r="C21" s="3" t="s">
        <v>10</v>
      </c>
      <c r="D21" s="12">
        <v>5475903.544707397</v>
      </c>
      <c r="E21" s="9">
        <v>256320</v>
      </c>
      <c r="F21" s="9">
        <v>186157</v>
      </c>
      <c r="G21" s="12">
        <v>0</v>
      </c>
      <c r="H21" s="12">
        <v>0</v>
      </c>
      <c r="I21" s="12">
        <v>0</v>
      </c>
      <c r="J21" s="12">
        <v>4042.48</v>
      </c>
      <c r="K21" s="12">
        <v>371402.8</v>
      </c>
      <c r="L21" s="12">
        <f t="shared" si="5"/>
        <v>442477</v>
      </c>
      <c r="M21" s="12">
        <f t="shared" si="6"/>
        <v>5033426.544707397</v>
      </c>
    </row>
    <row r="22" spans="3:33" ht="18" customHeight="1" x14ac:dyDescent="0.25">
      <c r="C22" s="3" t="s">
        <v>11</v>
      </c>
      <c r="D22" s="12">
        <v>6136291.7166899573</v>
      </c>
      <c r="E22" s="9">
        <v>60709</v>
      </c>
      <c r="F22" s="9">
        <v>115884</v>
      </c>
      <c r="G22" s="9">
        <v>108764</v>
      </c>
      <c r="H22" s="9">
        <v>146400</v>
      </c>
      <c r="I22" s="27">
        <v>488448.36</v>
      </c>
      <c r="J22" s="27">
        <v>124430</v>
      </c>
      <c r="K22" s="27">
        <v>165695</v>
      </c>
      <c r="L22" s="12">
        <f t="shared" si="5"/>
        <v>920205.36</v>
      </c>
      <c r="M22" s="12">
        <f t="shared" si="6"/>
        <v>5216086.356689957</v>
      </c>
    </row>
    <row r="23" spans="3:33" x14ac:dyDescent="0.25">
      <c r="C23" s="3" t="s">
        <v>12</v>
      </c>
      <c r="D23" s="12">
        <v>251458474.3428537</v>
      </c>
      <c r="E23" s="9">
        <v>424200.1</v>
      </c>
      <c r="F23" s="9">
        <v>3923753.55</v>
      </c>
      <c r="G23" s="9">
        <v>1492944.15</v>
      </c>
      <c r="H23" s="9">
        <v>3312010</v>
      </c>
      <c r="I23" s="27">
        <v>1275642.57</v>
      </c>
      <c r="J23" s="27">
        <v>11812313.800000001</v>
      </c>
      <c r="K23" s="27">
        <v>3748590.4</v>
      </c>
      <c r="L23" s="12">
        <f t="shared" si="5"/>
        <v>10428550.369999999</v>
      </c>
      <c r="M23" s="12">
        <f t="shared" si="6"/>
        <v>241029923.97285369</v>
      </c>
      <c r="P23" s="18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</row>
    <row r="24" spans="3:33" x14ac:dyDescent="0.25">
      <c r="C24" s="3" t="s">
        <v>13</v>
      </c>
      <c r="D24" s="12">
        <v>18812524.079018593</v>
      </c>
      <c r="E24" s="12">
        <v>451402.72</v>
      </c>
      <c r="F24" s="12">
        <v>198294.45</v>
      </c>
      <c r="G24" s="9">
        <v>487449.97000000003</v>
      </c>
      <c r="H24" s="12">
        <v>215218.85</v>
      </c>
      <c r="I24" s="26">
        <v>231818.46</v>
      </c>
      <c r="J24" s="26">
        <v>234855.27000000002</v>
      </c>
      <c r="K24" s="26">
        <v>3731082.53</v>
      </c>
      <c r="L24" s="12">
        <f t="shared" si="5"/>
        <v>1584184.45</v>
      </c>
      <c r="M24" s="12">
        <f t="shared" si="6"/>
        <v>17228339.629018594</v>
      </c>
      <c r="P24" s="18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</row>
    <row r="25" spans="3:33" x14ac:dyDescent="0.25">
      <c r="C25" s="3" t="s">
        <v>14</v>
      </c>
      <c r="D25" s="12">
        <v>55354830.06398683</v>
      </c>
      <c r="E25" s="7">
        <v>94499.3</v>
      </c>
      <c r="F25" s="7">
        <v>730643.41</v>
      </c>
      <c r="G25" s="12">
        <v>1639515.07</v>
      </c>
      <c r="H25" s="7">
        <v>1728684.4900000002</v>
      </c>
      <c r="I25" s="26">
        <v>1033912.1699999998</v>
      </c>
      <c r="J25" s="26">
        <v>1217321.5699999998</v>
      </c>
      <c r="K25" s="26">
        <v>1280979.8599999999</v>
      </c>
      <c r="L25" s="12">
        <f t="shared" si="5"/>
        <v>5227254.4400000004</v>
      </c>
      <c r="M25" s="12">
        <f t="shared" si="6"/>
        <v>50127575.623986833</v>
      </c>
    </row>
    <row r="26" spans="3:33" x14ac:dyDescent="0.25">
      <c r="C26" s="3" t="s">
        <v>15</v>
      </c>
      <c r="D26" s="12">
        <v>114673653.69473946</v>
      </c>
      <c r="E26" s="7">
        <v>3374486.02</v>
      </c>
      <c r="F26" s="7">
        <v>5220166.83</v>
      </c>
      <c r="G26" s="7">
        <v>2285097.4900000002</v>
      </c>
      <c r="H26" s="7">
        <v>3644768.07</v>
      </c>
      <c r="I26" s="26">
        <v>3694426.41</v>
      </c>
      <c r="J26" s="26">
        <v>16680111.560000002</v>
      </c>
      <c r="K26" s="26">
        <v>2472525.5</v>
      </c>
      <c r="L26" s="12">
        <f t="shared" si="5"/>
        <v>18218944.82</v>
      </c>
      <c r="M26" s="12">
        <f t="shared" si="6"/>
        <v>96454708.874739468</v>
      </c>
    </row>
    <row r="27" spans="3:33" x14ac:dyDescent="0.25">
      <c r="C27" s="2" t="s">
        <v>16</v>
      </c>
      <c r="D27" s="8">
        <f>SUM(D28:D36)</f>
        <v>262281197.37537211</v>
      </c>
      <c r="E27" s="8">
        <f t="shared" ref="E27:H27" si="7">SUM(E28:E36)</f>
        <v>7837840.0899999989</v>
      </c>
      <c r="F27" s="8">
        <f t="shared" si="7"/>
        <v>16598692.700000003</v>
      </c>
      <c r="G27" s="8">
        <f>SUM(G28:G36)</f>
        <v>15924461.610000001</v>
      </c>
      <c r="H27" s="8">
        <f t="shared" si="7"/>
        <v>20518921.260000002</v>
      </c>
      <c r="I27" s="8">
        <f>SUM(I28:I36)</f>
        <v>7343360.7000000002</v>
      </c>
      <c r="J27" s="8">
        <f>SUM(J28:J36)</f>
        <v>17667195.970000003</v>
      </c>
      <c r="K27" s="8">
        <f>SUM(K28:K36)</f>
        <v>7855179.6699999999</v>
      </c>
      <c r="L27" s="8">
        <f t="shared" ref="L27:M27" si="8">SUM(L28:L36)</f>
        <v>68223276.359999999</v>
      </c>
      <c r="M27" s="8">
        <f t="shared" si="8"/>
        <v>194057921.0153721</v>
      </c>
    </row>
    <row r="28" spans="3:33" x14ac:dyDescent="0.25">
      <c r="C28" s="3" t="s">
        <v>17</v>
      </c>
      <c r="D28" s="12">
        <v>37998888.962416805</v>
      </c>
      <c r="E28" s="16">
        <v>2028102.19</v>
      </c>
      <c r="F28" s="16">
        <v>571823.05999999994</v>
      </c>
      <c r="G28" s="16">
        <v>2221828.89</v>
      </c>
      <c r="H28" s="16">
        <v>2280562.62</v>
      </c>
      <c r="I28" s="28">
        <v>1054273.5400000003</v>
      </c>
      <c r="J28" s="28">
        <v>882525.80999999994</v>
      </c>
      <c r="K28" s="28">
        <v>991089.85000000009</v>
      </c>
      <c r="L28" s="12">
        <f t="shared" ref="L28:L36" si="9">SUM(E28:I28)</f>
        <v>8156590.3000000007</v>
      </c>
      <c r="M28" s="12">
        <f t="shared" ref="M28:M36" si="10">(D28-L28)</f>
        <v>29842298.662416805</v>
      </c>
    </row>
    <row r="29" spans="3:33" x14ac:dyDescent="0.25">
      <c r="C29" s="3" t="s">
        <v>18</v>
      </c>
      <c r="D29" s="12">
        <v>10891894.996615525</v>
      </c>
      <c r="E29" s="9">
        <v>4223.5</v>
      </c>
      <c r="F29" s="9">
        <v>285358.31</v>
      </c>
      <c r="G29" s="9">
        <v>164017.88</v>
      </c>
      <c r="H29" s="9">
        <v>18657.060000000001</v>
      </c>
      <c r="I29" s="27">
        <v>44178.5</v>
      </c>
      <c r="J29" s="27">
        <v>1955</v>
      </c>
      <c r="K29" s="27">
        <v>29466.620000000003</v>
      </c>
      <c r="L29" s="12">
        <f t="shared" si="9"/>
        <v>516435.25</v>
      </c>
      <c r="M29" s="12">
        <f t="shared" si="10"/>
        <v>10375459.746615525</v>
      </c>
    </row>
    <row r="30" spans="3:33" x14ac:dyDescent="0.25">
      <c r="C30" s="3" t="s">
        <v>19</v>
      </c>
      <c r="D30" s="12">
        <v>4430154.4588479679</v>
      </c>
      <c r="E30" s="7">
        <v>383938.23</v>
      </c>
      <c r="F30" s="7">
        <v>219920.4</v>
      </c>
      <c r="G30" s="7">
        <v>28048.47</v>
      </c>
      <c r="H30" s="7">
        <v>439737.00999999995</v>
      </c>
      <c r="I30" s="26">
        <v>16046.52</v>
      </c>
      <c r="J30" s="26">
        <v>8448.2000000000007</v>
      </c>
      <c r="K30" s="26">
        <v>110285.69</v>
      </c>
      <c r="L30" s="12">
        <f t="shared" si="9"/>
        <v>1087690.6299999999</v>
      </c>
      <c r="M30" s="12">
        <f t="shared" si="10"/>
        <v>3342463.828847968</v>
      </c>
    </row>
    <row r="31" spans="3:33" x14ac:dyDescent="0.25">
      <c r="C31" s="3" t="s">
        <v>20</v>
      </c>
      <c r="D31" s="12">
        <v>5009768.504471954</v>
      </c>
      <c r="E31" s="9">
        <v>13924</v>
      </c>
      <c r="F31" s="9">
        <v>260632.84</v>
      </c>
      <c r="G31" s="9">
        <v>331373.17</v>
      </c>
      <c r="H31" s="9">
        <v>3947.03</v>
      </c>
      <c r="I31" s="12">
        <v>0</v>
      </c>
      <c r="J31" s="12">
        <v>504187.51</v>
      </c>
      <c r="K31" s="12">
        <v>2804.02</v>
      </c>
      <c r="L31" s="12">
        <f t="shared" si="9"/>
        <v>609877.04</v>
      </c>
      <c r="M31" s="12">
        <f t="shared" si="10"/>
        <v>4399891.4644719539</v>
      </c>
    </row>
    <row r="32" spans="3:33" x14ac:dyDescent="0.25">
      <c r="C32" s="3" t="s">
        <v>21</v>
      </c>
      <c r="D32" s="12">
        <v>12202517.059802525</v>
      </c>
      <c r="E32" s="7">
        <v>192776.86</v>
      </c>
      <c r="F32" s="7">
        <v>822756.76</v>
      </c>
      <c r="G32" s="7">
        <v>168935.51</v>
      </c>
      <c r="H32" s="7">
        <v>822756.76</v>
      </c>
      <c r="I32" s="26">
        <v>505878.77</v>
      </c>
      <c r="J32" s="26">
        <v>96782.81</v>
      </c>
      <c r="K32" s="26">
        <v>1206638.46</v>
      </c>
      <c r="L32" s="12">
        <f t="shared" si="9"/>
        <v>2513104.66</v>
      </c>
      <c r="M32" s="12">
        <f t="shared" si="10"/>
        <v>9689412.3998025246</v>
      </c>
    </row>
    <row r="33" spans="3:13" x14ac:dyDescent="0.25">
      <c r="C33" s="3" t="s">
        <v>22</v>
      </c>
      <c r="D33" s="12">
        <v>27788545.182204202</v>
      </c>
      <c r="E33" s="7">
        <v>1297603.7099999997</v>
      </c>
      <c r="F33" s="7">
        <v>2847343.95</v>
      </c>
      <c r="G33" s="7">
        <v>993243.04999999993</v>
      </c>
      <c r="H33" s="7">
        <v>2847343.95</v>
      </c>
      <c r="I33" s="26">
        <v>1193958.8800000001</v>
      </c>
      <c r="J33" s="26">
        <v>2528636.4600000009</v>
      </c>
      <c r="K33" s="26">
        <v>1342451.5099999998</v>
      </c>
      <c r="L33" s="12">
        <f t="shared" si="9"/>
        <v>9179493.540000001</v>
      </c>
      <c r="M33" s="12">
        <f t="shared" si="10"/>
        <v>18609051.642204203</v>
      </c>
    </row>
    <row r="34" spans="3:13" x14ac:dyDescent="0.25">
      <c r="C34" s="3" t="s">
        <v>23</v>
      </c>
      <c r="D34" s="12">
        <v>71013948.570265844</v>
      </c>
      <c r="E34" s="12">
        <v>1643639.4200000002</v>
      </c>
      <c r="F34" s="12">
        <v>7897362.1000000006</v>
      </c>
      <c r="G34" s="12">
        <v>8837536.8500000015</v>
      </c>
      <c r="H34" s="12">
        <v>7897362.1000000006</v>
      </c>
      <c r="I34" s="26">
        <v>2629400.06</v>
      </c>
      <c r="J34" s="26">
        <v>11106743.930000002</v>
      </c>
      <c r="K34" s="26">
        <v>1897459.7899999996</v>
      </c>
      <c r="L34" s="12">
        <f t="shared" si="9"/>
        <v>28905300.530000005</v>
      </c>
      <c r="M34" s="12">
        <f t="shared" si="10"/>
        <v>42108648.040265843</v>
      </c>
    </row>
    <row r="35" spans="3:13" x14ac:dyDescent="0.25">
      <c r="C35" s="3" t="s">
        <v>36</v>
      </c>
      <c r="D35" s="12">
        <v>0</v>
      </c>
      <c r="E35" s="7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/>
      <c r="L35" s="12">
        <f t="shared" si="9"/>
        <v>0</v>
      </c>
      <c r="M35" s="12">
        <f t="shared" si="10"/>
        <v>0</v>
      </c>
    </row>
    <row r="36" spans="3:13" x14ac:dyDescent="0.25">
      <c r="C36" s="3" t="s">
        <v>24</v>
      </c>
      <c r="D36" s="12">
        <v>92945479.640747279</v>
      </c>
      <c r="E36" s="9">
        <v>2273632.1799999997</v>
      </c>
      <c r="F36" s="9">
        <v>3693495.2800000003</v>
      </c>
      <c r="G36" s="7">
        <v>3179477.7900000005</v>
      </c>
      <c r="H36" s="9">
        <v>6208554.7300000004</v>
      </c>
      <c r="I36" s="27">
        <v>1899624.4299999997</v>
      </c>
      <c r="J36" s="27">
        <v>2537916.2499999995</v>
      </c>
      <c r="K36" s="27">
        <v>2274983.7300000004</v>
      </c>
      <c r="L36" s="12">
        <f t="shared" si="9"/>
        <v>17254784.41</v>
      </c>
      <c r="M36" s="12">
        <f t="shared" si="10"/>
        <v>75690695.230747283</v>
      </c>
    </row>
    <row r="37" spans="3:13" x14ac:dyDescent="0.25">
      <c r="C37" s="2" t="s">
        <v>25</v>
      </c>
      <c r="D37" s="10">
        <f t="shared" ref="D37:M37" si="11">SUM(D38:D39)</f>
        <v>536115421.14818728</v>
      </c>
      <c r="E37" s="10">
        <f t="shared" si="11"/>
        <v>930997.89</v>
      </c>
      <c r="F37" s="10">
        <f>SUM(F38:F39)</f>
        <v>3526069.06</v>
      </c>
      <c r="G37" s="10">
        <f t="shared" si="11"/>
        <v>275462998.69999999</v>
      </c>
      <c r="H37" s="10">
        <f t="shared" si="11"/>
        <v>2096096.07</v>
      </c>
      <c r="I37" s="10">
        <f t="shared" si="11"/>
        <v>307842397.71999997</v>
      </c>
      <c r="J37" s="10">
        <f t="shared" si="11"/>
        <v>4988276.0299999993</v>
      </c>
      <c r="K37" s="10">
        <f t="shared" si="11"/>
        <v>245045225.5</v>
      </c>
      <c r="L37" s="10">
        <f t="shared" si="11"/>
        <v>589858559.44000006</v>
      </c>
      <c r="M37" s="10">
        <f t="shared" si="11"/>
        <v>-53743138.291812748</v>
      </c>
    </row>
    <row r="38" spans="3:13" x14ac:dyDescent="0.25">
      <c r="C38" s="3" t="s">
        <v>26</v>
      </c>
      <c r="D38" s="12">
        <v>113044506.2910445</v>
      </c>
      <c r="E38" s="16">
        <v>930997.89</v>
      </c>
      <c r="F38" s="16">
        <v>892382.06</v>
      </c>
      <c r="G38" s="16">
        <v>2761252.7</v>
      </c>
      <c r="H38" s="16">
        <v>2096096.07</v>
      </c>
      <c r="I38" s="16">
        <v>2242839.5299999998</v>
      </c>
      <c r="J38" s="16">
        <v>3266012.03</v>
      </c>
      <c r="K38" s="16">
        <v>1297041.5</v>
      </c>
      <c r="L38" s="12">
        <f>SUM(E38:I38)</f>
        <v>8923568.25</v>
      </c>
      <c r="M38" s="12">
        <f>(D38-L38)</f>
        <v>104120938.0410445</v>
      </c>
    </row>
    <row r="39" spans="3:13" x14ac:dyDescent="0.25">
      <c r="C39" s="3" t="s">
        <v>37</v>
      </c>
      <c r="D39" s="12">
        <v>423070914.85714281</v>
      </c>
      <c r="E39" s="12">
        <v>0</v>
      </c>
      <c r="F39" s="12">
        <v>2633687</v>
      </c>
      <c r="G39" s="12">
        <v>272701746</v>
      </c>
      <c r="H39" s="12">
        <v>0</v>
      </c>
      <c r="I39" s="12">
        <v>305599558.19</v>
      </c>
      <c r="J39" s="12">
        <v>1722264</v>
      </c>
      <c r="K39" s="12">
        <v>243748184</v>
      </c>
      <c r="L39" s="12">
        <f>SUM(E39:I39)</f>
        <v>580934991.19000006</v>
      </c>
      <c r="M39" s="12">
        <f>(D39-L39)</f>
        <v>-157864076.33285725</v>
      </c>
    </row>
    <row r="40" spans="3:13" x14ac:dyDescent="0.25">
      <c r="C40" s="2" t="s">
        <v>38</v>
      </c>
      <c r="D40" s="10">
        <f t="shared" ref="D40:J40" si="12">SUM(D41:D47)</f>
        <v>0</v>
      </c>
      <c r="E40" s="10">
        <f t="shared" si="12"/>
        <v>0</v>
      </c>
      <c r="F40" s="10">
        <f>SUM(F41:F47)</f>
        <v>0</v>
      </c>
      <c r="G40" s="10">
        <f t="shared" si="12"/>
        <v>0</v>
      </c>
      <c r="H40" s="10">
        <f t="shared" si="12"/>
        <v>0</v>
      </c>
      <c r="I40" s="10">
        <f t="shared" si="12"/>
        <v>0</v>
      </c>
      <c r="J40" s="10">
        <f t="shared" si="12"/>
        <v>0</v>
      </c>
      <c r="K40" s="10"/>
      <c r="L40" s="8">
        <f t="shared" ref="L40:L47" si="13">SUM(D40:I40)</f>
        <v>0</v>
      </c>
      <c r="M40" s="10">
        <f t="shared" ref="M40" si="14">SUM(M41:M47)</f>
        <v>0</v>
      </c>
    </row>
    <row r="41" spans="3:13" x14ac:dyDescent="0.25">
      <c r="C41" s="3" t="s">
        <v>39</v>
      </c>
      <c r="D41" s="12">
        <f t="shared" ref="D41:D47" si="15">SUM(E41:I41)</f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/>
      <c r="L41" s="12">
        <f t="shared" si="13"/>
        <v>0</v>
      </c>
      <c r="M41" s="12">
        <f t="shared" ref="M41:M47" si="16">(D41-L41)</f>
        <v>0</v>
      </c>
    </row>
    <row r="42" spans="3:13" x14ac:dyDescent="0.25">
      <c r="C42" s="3" t="s">
        <v>40</v>
      </c>
      <c r="D42" s="12">
        <f t="shared" si="15"/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/>
      <c r="L42" s="12">
        <f t="shared" si="13"/>
        <v>0</v>
      </c>
      <c r="M42" s="12">
        <f t="shared" si="16"/>
        <v>0</v>
      </c>
    </row>
    <row r="43" spans="3:13" x14ac:dyDescent="0.25">
      <c r="C43" s="3" t="s">
        <v>41</v>
      </c>
      <c r="D43" s="12">
        <f t="shared" si="15"/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/>
      <c r="L43" s="12">
        <f t="shared" si="13"/>
        <v>0</v>
      </c>
      <c r="M43" s="12">
        <f t="shared" si="16"/>
        <v>0</v>
      </c>
    </row>
    <row r="44" spans="3:13" x14ac:dyDescent="0.25">
      <c r="C44" s="3" t="s">
        <v>42</v>
      </c>
      <c r="D44" s="12">
        <f t="shared" si="15"/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/>
      <c r="L44" s="12">
        <f t="shared" si="13"/>
        <v>0</v>
      </c>
      <c r="M44" s="12">
        <f t="shared" si="16"/>
        <v>0</v>
      </c>
    </row>
    <row r="45" spans="3:13" x14ac:dyDescent="0.25">
      <c r="C45" s="3" t="s">
        <v>43</v>
      </c>
      <c r="D45" s="12">
        <f t="shared" si="15"/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/>
      <c r="L45" s="12">
        <f t="shared" si="13"/>
        <v>0</v>
      </c>
      <c r="M45" s="12">
        <f t="shared" si="16"/>
        <v>0</v>
      </c>
    </row>
    <row r="46" spans="3:13" x14ac:dyDescent="0.25">
      <c r="C46" s="3" t="s">
        <v>44</v>
      </c>
      <c r="D46" s="12">
        <f t="shared" si="15"/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/>
      <c r="L46" s="12">
        <f t="shared" si="13"/>
        <v>0</v>
      </c>
      <c r="M46" s="12">
        <f t="shared" si="16"/>
        <v>0</v>
      </c>
    </row>
    <row r="47" spans="3:13" x14ac:dyDescent="0.25">
      <c r="C47" s="3" t="s">
        <v>45</v>
      </c>
      <c r="D47" s="12">
        <f t="shared" si="15"/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/>
      <c r="L47" s="12">
        <f t="shared" si="13"/>
        <v>0</v>
      </c>
      <c r="M47" s="12">
        <f t="shared" si="16"/>
        <v>0</v>
      </c>
    </row>
    <row r="48" spans="3:13" x14ac:dyDescent="0.25">
      <c r="C48" s="2" t="s">
        <v>27</v>
      </c>
      <c r="D48" s="8">
        <f>SUM(D49:D57)</f>
        <v>201451286.64106986</v>
      </c>
      <c r="E48" s="8">
        <f t="shared" ref="E48" si="17">SUM(E49:E57)</f>
        <v>7403821.5099999998</v>
      </c>
      <c r="F48" s="8">
        <f>SUM(F49:F57)</f>
        <v>3806921.4699999997</v>
      </c>
      <c r="G48" s="8">
        <f t="shared" ref="G48" si="18">SUM(G49:G57)</f>
        <v>4313.49</v>
      </c>
      <c r="H48" s="8">
        <f t="shared" ref="H48:K48" si="19">SUM(H49:H57)</f>
        <v>4109099.72</v>
      </c>
      <c r="I48" s="8">
        <f t="shared" si="19"/>
        <v>3485938.94</v>
      </c>
      <c r="J48" s="8">
        <f t="shared" si="19"/>
        <v>3722186.87</v>
      </c>
      <c r="K48" s="8">
        <f t="shared" si="19"/>
        <v>12241522.59</v>
      </c>
      <c r="L48" s="8">
        <f t="shared" ref="L48:M48" si="20">SUM(L49:L57)</f>
        <v>18810095.130000003</v>
      </c>
      <c r="M48" s="8">
        <f t="shared" si="20"/>
        <v>182641191.51106986</v>
      </c>
    </row>
    <row r="49" spans="3:13" x14ac:dyDescent="0.25">
      <c r="C49" s="3" t="s">
        <v>28</v>
      </c>
      <c r="D49" s="12">
        <v>15612377.208324177</v>
      </c>
      <c r="E49" s="9">
        <v>100772</v>
      </c>
      <c r="F49" s="9">
        <v>142001.29999999999</v>
      </c>
      <c r="G49" s="9">
        <v>4313.49</v>
      </c>
      <c r="H49" s="9">
        <v>972804.90999999992</v>
      </c>
      <c r="I49" s="9">
        <v>1214359.43</v>
      </c>
      <c r="J49" s="9">
        <v>3052842.42</v>
      </c>
      <c r="K49" s="9">
        <v>217733.6</v>
      </c>
      <c r="L49" s="12">
        <f t="shared" ref="L49:L57" si="21">SUM(E49:I49)</f>
        <v>2434251.13</v>
      </c>
      <c r="M49" s="12">
        <f t="shared" ref="M49:M57" si="22">(D49-L49)</f>
        <v>13178126.078324176</v>
      </c>
    </row>
    <row r="50" spans="3:13" x14ac:dyDescent="0.25">
      <c r="C50" s="3" t="s">
        <v>29</v>
      </c>
      <c r="D50" s="12">
        <v>1734942.7799130986</v>
      </c>
      <c r="E50" s="12">
        <v>54870</v>
      </c>
      <c r="F50" s="12">
        <v>0</v>
      </c>
      <c r="G50" s="12">
        <v>0</v>
      </c>
      <c r="H50" s="12">
        <v>2203159.12</v>
      </c>
      <c r="I50" s="12">
        <v>153205.39000000001</v>
      </c>
      <c r="J50" s="12">
        <v>168318.03999999998</v>
      </c>
      <c r="K50" s="12"/>
      <c r="L50" s="12">
        <f t="shared" si="21"/>
        <v>2411234.5100000002</v>
      </c>
      <c r="M50" s="12">
        <f t="shared" si="22"/>
        <v>-676291.73008690169</v>
      </c>
    </row>
    <row r="51" spans="3:13" x14ac:dyDescent="0.25">
      <c r="C51" s="3" t="s">
        <v>30</v>
      </c>
      <c r="D51" s="12">
        <v>128334.78358005012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/>
      <c r="L51" s="12">
        <f t="shared" si="21"/>
        <v>0</v>
      </c>
      <c r="M51" s="12">
        <f t="shared" si="22"/>
        <v>128334.78358005012</v>
      </c>
    </row>
    <row r="52" spans="3:13" x14ac:dyDescent="0.25">
      <c r="C52" s="3" t="s">
        <v>31</v>
      </c>
      <c r="D52" s="12">
        <v>89852601.860292539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11972874.720000001</v>
      </c>
      <c r="L52" s="12">
        <f t="shared" si="21"/>
        <v>0</v>
      </c>
      <c r="M52" s="12">
        <f t="shared" si="22"/>
        <v>89852601.860292539</v>
      </c>
    </row>
    <row r="53" spans="3:13" x14ac:dyDescent="0.25">
      <c r="C53" s="3" t="s">
        <v>32</v>
      </c>
      <c r="D53" s="12">
        <v>32701018.347419366</v>
      </c>
      <c r="E53" s="12">
        <v>249806</v>
      </c>
      <c r="F53" s="12">
        <v>3664920.17</v>
      </c>
      <c r="G53" s="12">
        <v>0</v>
      </c>
      <c r="H53" s="12">
        <v>933135.69</v>
      </c>
      <c r="I53" s="12">
        <v>2118374.12</v>
      </c>
      <c r="J53" s="12">
        <v>429026.41</v>
      </c>
      <c r="K53" s="12">
        <v>50914.270000000004</v>
      </c>
      <c r="L53" s="12">
        <f t="shared" si="21"/>
        <v>6966235.9799999995</v>
      </c>
      <c r="M53" s="12">
        <f t="shared" si="22"/>
        <v>25734782.367419366</v>
      </c>
    </row>
    <row r="54" spans="3:13" x14ac:dyDescent="0.25">
      <c r="C54" s="3" t="s">
        <v>46</v>
      </c>
      <c r="D54" s="12"/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/>
      <c r="L54" s="12">
        <f t="shared" si="21"/>
        <v>0</v>
      </c>
      <c r="M54" s="12">
        <f t="shared" si="22"/>
        <v>0</v>
      </c>
    </row>
    <row r="55" spans="3:13" x14ac:dyDescent="0.25">
      <c r="C55" s="3" t="s">
        <v>47</v>
      </c>
      <c r="D55" s="12">
        <v>18025000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/>
      <c r="L55" s="12">
        <f t="shared" si="21"/>
        <v>0</v>
      </c>
      <c r="M55" s="12">
        <f t="shared" si="22"/>
        <v>18025000</v>
      </c>
    </row>
    <row r="56" spans="3:13" x14ac:dyDescent="0.25">
      <c r="C56" s="3" t="s">
        <v>33</v>
      </c>
      <c r="D56" s="12">
        <v>41696344.774540648</v>
      </c>
      <c r="E56" s="12">
        <v>6998373.5099999998</v>
      </c>
      <c r="F56" s="12">
        <v>0</v>
      </c>
      <c r="G56" s="12">
        <v>0</v>
      </c>
      <c r="H56" s="12">
        <v>0</v>
      </c>
      <c r="I56" s="12">
        <v>0</v>
      </c>
      <c r="J56" s="12">
        <v>72000</v>
      </c>
      <c r="K56" s="12"/>
      <c r="L56" s="12">
        <f t="shared" si="21"/>
        <v>6998373.5099999998</v>
      </c>
      <c r="M56" s="12">
        <f t="shared" si="22"/>
        <v>34697971.26454065</v>
      </c>
    </row>
    <row r="57" spans="3:13" x14ac:dyDescent="0.25">
      <c r="C57" s="3" t="s">
        <v>48</v>
      </c>
      <c r="D57" s="12">
        <v>1700666.8869999999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/>
      <c r="L57" s="12">
        <f t="shared" si="21"/>
        <v>0</v>
      </c>
      <c r="M57" s="12">
        <f t="shared" si="22"/>
        <v>1700666.8869999999</v>
      </c>
    </row>
    <row r="58" spans="3:13" x14ac:dyDescent="0.25">
      <c r="C58" s="2" t="s">
        <v>49</v>
      </c>
      <c r="D58" s="8">
        <f>SUM(D59:D62)</f>
        <v>6126623838.0199995</v>
      </c>
      <c r="E58" s="8">
        <f t="shared" ref="E58:K58" si="23">SUM(E59:E62)</f>
        <v>38261894.420000002</v>
      </c>
      <c r="F58" s="8">
        <f>SUM(F59:F60)</f>
        <v>70638800.200000003</v>
      </c>
      <c r="G58" s="8">
        <f t="shared" si="23"/>
        <v>108729717.53999998</v>
      </c>
      <c r="H58" s="8">
        <f t="shared" si="23"/>
        <v>98818792.539999992</v>
      </c>
      <c r="I58" s="8">
        <f t="shared" si="23"/>
        <v>62095978.220000006</v>
      </c>
      <c r="J58" s="8">
        <f t="shared" si="23"/>
        <v>149667412.98000002</v>
      </c>
      <c r="K58" s="8">
        <f t="shared" si="23"/>
        <v>93057569.659999996</v>
      </c>
      <c r="L58" s="8">
        <f t="shared" ref="L58:M58" si="24">SUM(L59:L62)</f>
        <v>378545182.91999996</v>
      </c>
      <c r="M58" s="8">
        <f t="shared" si="24"/>
        <v>5748078655.0999994</v>
      </c>
    </row>
    <row r="59" spans="3:13" x14ac:dyDescent="0.25">
      <c r="C59" s="3" t="s">
        <v>50</v>
      </c>
      <c r="D59" s="12">
        <v>1529449733.24</v>
      </c>
      <c r="E59" s="12">
        <v>0</v>
      </c>
      <c r="F59" s="12">
        <v>27298227.139999997</v>
      </c>
      <c r="G59" s="12">
        <v>3349484.35</v>
      </c>
      <c r="H59" s="12">
        <v>6452875.25</v>
      </c>
      <c r="I59" s="12">
        <v>7060730.6699999999</v>
      </c>
      <c r="J59" s="12">
        <v>85220220.780000001</v>
      </c>
      <c r="K59" s="12"/>
      <c r="L59" s="12">
        <f>SUM(E59:I59)</f>
        <v>44161317.409999996</v>
      </c>
      <c r="M59" s="12">
        <f>(D59-L59)</f>
        <v>1485288415.8299999</v>
      </c>
    </row>
    <row r="60" spans="3:13" x14ac:dyDescent="0.25">
      <c r="C60" s="3" t="s">
        <v>51</v>
      </c>
      <c r="D60" s="12">
        <v>4597174104.7799997</v>
      </c>
      <c r="E60" s="12">
        <v>38261894.420000002</v>
      </c>
      <c r="F60" s="12">
        <v>43340573.060000002</v>
      </c>
      <c r="G60" s="12">
        <v>105380233.18999998</v>
      </c>
      <c r="H60" s="12">
        <v>92365917.289999992</v>
      </c>
      <c r="I60" s="12">
        <v>55035247.550000004</v>
      </c>
      <c r="J60" s="12">
        <v>64447192.200000003</v>
      </c>
      <c r="K60" s="12">
        <v>93057569.659999996</v>
      </c>
      <c r="L60" s="12">
        <f>SUM(E60:I60)</f>
        <v>334383865.50999999</v>
      </c>
      <c r="M60" s="12">
        <f>(D60-L60)</f>
        <v>4262790239.2699995</v>
      </c>
    </row>
    <row r="61" spans="3:13" x14ac:dyDescent="0.25">
      <c r="C61" s="3" t="s">
        <v>52</v>
      </c>
      <c r="D61" s="12">
        <f>SUM(E61:I61)</f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/>
      <c r="L61" s="12">
        <f>SUM(E61:I61)</f>
        <v>0</v>
      </c>
      <c r="M61" s="12">
        <f>(L61-D61)</f>
        <v>0</v>
      </c>
    </row>
    <row r="62" spans="3:13" x14ac:dyDescent="0.25">
      <c r="C62" s="3" t="s">
        <v>53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/>
      <c r="L62" s="12">
        <f>SUM(E62:I62)</f>
        <v>0</v>
      </c>
      <c r="M62" s="12">
        <f>(L62-D62)</f>
        <v>0</v>
      </c>
    </row>
    <row r="63" spans="3:13" x14ac:dyDescent="0.25">
      <c r="C63" s="2" t="s">
        <v>54</v>
      </c>
      <c r="D63" s="8">
        <f t="shared" ref="D63" si="25">SUM(D64:D65)</f>
        <v>0</v>
      </c>
      <c r="E63" s="8">
        <f t="shared" ref="E63:F63" si="26">SUM(E64:E66)</f>
        <v>0</v>
      </c>
      <c r="F63" s="8">
        <f t="shared" si="26"/>
        <v>0</v>
      </c>
      <c r="G63" s="8">
        <f>SUM(G64:G66)</f>
        <v>0</v>
      </c>
      <c r="H63" s="8">
        <f t="shared" ref="H63:I63" si="27">SUM(H64:H66)</f>
        <v>0</v>
      </c>
      <c r="I63" s="8">
        <f t="shared" si="27"/>
        <v>0</v>
      </c>
      <c r="J63" s="8"/>
      <c r="K63" s="8"/>
      <c r="L63" s="8">
        <f t="shared" ref="L63:M63" si="28">SUM(L64:L65)</f>
        <v>0</v>
      </c>
      <c r="M63" s="8">
        <f t="shared" si="28"/>
        <v>0</v>
      </c>
    </row>
    <row r="64" spans="3:13" x14ac:dyDescent="0.25">
      <c r="C64" s="3" t="s">
        <v>55</v>
      </c>
      <c r="D64" s="12">
        <f>SUM(E64:I64)</f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/>
      <c r="L64" s="12">
        <f>SUM(E64:I64)</f>
        <v>0</v>
      </c>
      <c r="M64" s="12">
        <f>(D64-L64)</f>
        <v>0</v>
      </c>
    </row>
    <row r="65" spans="3:13" x14ac:dyDescent="0.25">
      <c r="C65" s="3" t="s">
        <v>56</v>
      </c>
      <c r="D65" s="12">
        <f>SUM(E65:I65)</f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/>
      <c r="L65" s="12">
        <f>SUM(E65:I65)</f>
        <v>0</v>
      </c>
      <c r="M65" s="12">
        <f>SUM(F65:L65)</f>
        <v>0</v>
      </c>
    </row>
    <row r="66" spans="3:13" x14ac:dyDescent="0.25">
      <c r="C66" s="2" t="s">
        <v>57</v>
      </c>
      <c r="D66" s="8">
        <f>SUM(D67:D69)</f>
        <v>0</v>
      </c>
      <c r="E66" s="8">
        <f t="shared" ref="E66:I66" si="29">SUM(E67:E69)</f>
        <v>0</v>
      </c>
      <c r="F66" s="8">
        <f t="shared" si="29"/>
        <v>0</v>
      </c>
      <c r="G66" s="8">
        <f t="shared" si="29"/>
        <v>0</v>
      </c>
      <c r="H66" s="8">
        <f t="shared" si="29"/>
        <v>0</v>
      </c>
      <c r="I66" s="8">
        <f t="shared" si="29"/>
        <v>0</v>
      </c>
      <c r="J66" s="8"/>
      <c r="K66" s="8"/>
      <c r="L66" s="8">
        <f t="shared" ref="L66:M66" si="30">SUM(L67:L69)</f>
        <v>0</v>
      </c>
      <c r="M66" s="8">
        <f t="shared" si="30"/>
        <v>0</v>
      </c>
    </row>
    <row r="67" spans="3:13" x14ac:dyDescent="0.25">
      <c r="C67" s="3" t="s">
        <v>58</v>
      </c>
      <c r="D67" s="12">
        <f>SUM(E67:I67)</f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/>
      <c r="L67" s="12">
        <f>SUM(E67:I67)</f>
        <v>0</v>
      </c>
      <c r="M67" s="12">
        <f>SUM(F67:L67)</f>
        <v>0</v>
      </c>
    </row>
    <row r="68" spans="3:13" x14ac:dyDescent="0.25">
      <c r="C68" s="3" t="s">
        <v>59</v>
      </c>
      <c r="D68" s="12">
        <f>SUM(E68:I68)</f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/>
      <c r="L68" s="12">
        <f>SUM(E68:I68)</f>
        <v>0</v>
      </c>
      <c r="M68" s="12">
        <f>SUM(F68:L68)</f>
        <v>0</v>
      </c>
    </row>
    <row r="69" spans="3:13" x14ac:dyDescent="0.25">
      <c r="C69" s="3" t="s">
        <v>60</v>
      </c>
      <c r="D69" s="12">
        <f>SUM(E69:I69)</f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/>
      <c r="L69" s="12">
        <f>SUM(E69:I69)</f>
        <v>0</v>
      </c>
      <c r="M69" s="12">
        <f>SUM(F69:L69)</f>
        <v>0</v>
      </c>
    </row>
    <row r="70" spans="3:13" x14ac:dyDescent="0.25">
      <c r="C70" s="4" t="s">
        <v>34</v>
      </c>
      <c r="D70" s="11">
        <f t="shared" ref="D70:L70" si="31">+D12+D18+D27+D37+D40+D48+D58+D63+D66</f>
        <v>11018002026.870001</v>
      </c>
      <c r="E70" s="11">
        <f t="shared" si="31"/>
        <v>222829028.12999994</v>
      </c>
      <c r="F70" s="11">
        <f>+F12+F18+F27+F37+F40+F48+F58+F63+F66</f>
        <v>292952477.51000005</v>
      </c>
      <c r="G70" s="11">
        <f t="shared" si="31"/>
        <v>584646149.86000001</v>
      </c>
      <c r="H70" s="11">
        <f t="shared" si="31"/>
        <v>304279127.48999995</v>
      </c>
      <c r="I70" s="11">
        <f>+I12+I18+I27+I37+I40+I48+I58+I63+I66</f>
        <v>564642422.56999993</v>
      </c>
      <c r="J70" s="11">
        <f>+J12+J18+J27+J37+J40+J48+J58+J63+J66</f>
        <v>364522779.49000001</v>
      </c>
      <c r="K70" s="11"/>
      <c r="L70" s="11">
        <f t="shared" si="31"/>
        <v>1969349205.5599999</v>
      </c>
      <c r="M70" s="11">
        <f>+M12+M18+M27+M37+M40+M48+M58+M63+M66</f>
        <v>9048652821.3100014</v>
      </c>
    </row>
    <row r="71" spans="3:13" x14ac:dyDescent="0.25">
      <c r="C71" s="1" t="s">
        <v>61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3:13" x14ac:dyDescent="0.25">
      <c r="C72" s="2" t="s">
        <v>62</v>
      </c>
      <c r="D72" s="13">
        <f t="shared" ref="D72:H72" si="32">SUM(D73:D74)</f>
        <v>0</v>
      </c>
      <c r="E72" s="13">
        <f t="shared" si="32"/>
        <v>0</v>
      </c>
      <c r="F72" s="13">
        <f t="shared" si="32"/>
        <v>0</v>
      </c>
      <c r="G72" s="13">
        <f t="shared" si="32"/>
        <v>0</v>
      </c>
      <c r="H72" s="13">
        <f t="shared" si="32"/>
        <v>0</v>
      </c>
      <c r="I72" s="13">
        <f>SUM(I73:I74)</f>
        <v>0</v>
      </c>
      <c r="J72" s="13">
        <f>SUM(J73:J74)</f>
        <v>0</v>
      </c>
      <c r="K72" s="13"/>
    </row>
    <row r="73" spans="3:13" x14ac:dyDescent="0.25">
      <c r="C73" s="3" t="s">
        <v>63</v>
      </c>
      <c r="D73" s="7">
        <f>SUM(E73:I73)</f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12">
        <v>0</v>
      </c>
      <c r="K73" s="12"/>
      <c r="L73" s="12">
        <f>SUM(E73:I73)</f>
        <v>0</v>
      </c>
      <c r="M73" s="12">
        <f>SUM(F73:L73)</f>
        <v>0</v>
      </c>
    </row>
    <row r="74" spans="3:13" x14ac:dyDescent="0.25">
      <c r="C74" s="3" t="s">
        <v>64</v>
      </c>
      <c r="D74" s="7">
        <f>SUM(E74:I74)</f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12">
        <v>0</v>
      </c>
      <c r="K74" s="12"/>
      <c r="L74" s="12">
        <f>SUM(E74:I74)</f>
        <v>0</v>
      </c>
      <c r="M74" s="12">
        <f>SUM(F74:L74)</f>
        <v>0</v>
      </c>
    </row>
    <row r="75" spans="3:13" x14ac:dyDescent="0.25">
      <c r="C75" s="2" t="s">
        <v>65</v>
      </c>
      <c r="D75" s="13">
        <f t="shared" ref="D75:J75" si="33">SUM(D76:D77)</f>
        <v>0</v>
      </c>
      <c r="E75" s="13">
        <f t="shared" si="33"/>
        <v>0</v>
      </c>
      <c r="F75" s="13">
        <f t="shared" si="33"/>
        <v>0</v>
      </c>
      <c r="G75" s="13">
        <f t="shared" si="33"/>
        <v>0</v>
      </c>
      <c r="H75" s="13">
        <f t="shared" si="33"/>
        <v>0</v>
      </c>
      <c r="I75" s="13">
        <f t="shared" si="33"/>
        <v>0</v>
      </c>
      <c r="J75" s="13">
        <f t="shared" si="33"/>
        <v>0</v>
      </c>
      <c r="K75" s="13"/>
    </row>
    <row r="76" spans="3:13" x14ac:dyDescent="0.25">
      <c r="C76" s="3" t="s">
        <v>66</v>
      </c>
      <c r="D76" s="7">
        <f>SUM(E76:I76)</f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/>
      <c r="L76" s="12">
        <f>SUM(E76:I76)</f>
        <v>0</v>
      </c>
      <c r="M76" s="12">
        <f>SUM(F76:L76)</f>
        <v>0</v>
      </c>
    </row>
    <row r="77" spans="3:13" x14ac:dyDescent="0.25">
      <c r="C77" s="3" t="s">
        <v>67</v>
      </c>
      <c r="D77" s="7">
        <f>SUM(E77:I77)</f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/>
      <c r="L77" s="12">
        <f>SUM(E77:I77)</f>
        <v>0</v>
      </c>
      <c r="M77" s="12">
        <f>SUM(F77:L77)</f>
        <v>0</v>
      </c>
    </row>
    <row r="78" spans="3:13" x14ac:dyDescent="0.25">
      <c r="C78" s="2" t="s">
        <v>68</v>
      </c>
      <c r="D78" s="13">
        <f>SUM(D79:D79)</f>
        <v>0</v>
      </c>
      <c r="E78" s="13">
        <f t="shared" ref="E78:J78" si="34">SUM(E79:E79)</f>
        <v>0</v>
      </c>
      <c r="F78" s="13">
        <f t="shared" si="34"/>
        <v>0</v>
      </c>
      <c r="G78" s="13">
        <f t="shared" si="34"/>
        <v>0</v>
      </c>
      <c r="H78" s="13">
        <f t="shared" si="34"/>
        <v>0</v>
      </c>
      <c r="I78" s="13">
        <f t="shared" si="34"/>
        <v>0</v>
      </c>
      <c r="J78" s="13">
        <f t="shared" si="34"/>
        <v>0</v>
      </c>
      <c r="K78" s="13"/>
    </row>
    <row r="79" spans="3:13" x14ac:dyDescent="0.25">
      <c r="C79" s="3" t="s">
        <v>69</v>
      </c>
      <c r="D79" s="7">
        <f>SUM(E79:I79)</f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/>
      <c r="L79" s="12">
        <f>SUM(E79:I79)</f>
        <v>0</v>
      </c>
      <c r="M79" s="12">
        <f>SUM(F79:L79)</f>
        <v>0</v>
      </c>
    </row>
    <row r="80" spans="3:13" x14ac:dyDescent="0.25">
      <c r="C80" s="4" t="s">
        <v>70</v>
      </c>
      <c r="D80" s="11">
        <f t="shared" ref="D80:E80" si="35">+D72+D75+D78</f>
        <v>0</v>
      </c>
      <c r="E80" s="11">
        <f t="shared" si="35"/>
        <v>0</v>
      </c>
      <c r="F80" s="11">
        <f t="shared" ref="F80:G80" si="36">+F72+F75+F78</f>
        <v>0</v>
      </c>
      <c r="G80" s="11">
        <f t="shared" si="36"/>
        <v>0</v>
      </c>
      <c r="H80" s="11">
        <f t="shared" ref="H80:J80" si="37">+H72+H75+H78</f>
        <v>0</v>
      </c>
      <c r="I80" s="11">
        <f t="shared" si="37"/>
        <v>0</v>
      </c>
      <c r="J80" s="11">
        <f t="shared" si="37"/>
        <v>0</v>
      </c>
      <c r="K80" s="11"/>
      <c r="L80" s="11">
        <f t="shared" ref="L80:M80" si="38">+L72+L75+L78</f>
        <v>0</v>
      </c>
      <c r="M80" s="11">
        <f t="shared" si="38"/>
        <v>0</v>
      </c>
    </row>
    <row r="81" spans="3:13" x14ac:dyDescent="0.25">
      <c r="D81" s="7"/>
      <c r="E81" s="7"/>
      <c r="F81" s="7"/>
      <c r="G81" s="7"/>
      <c r="H81" s="7"/>
      <c r="I81" s="7"/>
      <c r="J81" s="7"/>
      <c r="K81" s="7"/>
      <c r="L81" s="7"/>
      <c r="M81" s="7"/>
    </row>
    <row r="82" spans="3:13" ht="16.5" thickBot="1" x14ac:dyDescent="0.3">
      <c r="C82" s="20" t="s">
        <v>71</v>
      </c>
      <c r="D82" s="21">
        <f t="shared" ref="D82:L82" si="39">+D70+D80</f>
        <v>11018002026.870001</v>
      </c>
      <c r="E82" s="21">
        <f>+E70+E80</f>
        <v>222829028.12999994</v>
      </c>
      <c r="F82" s="21">
        <f>+F70+F80</f>
        <v>292952477.51000005</v>
      </c>
      <c r="G82" s="21">
        <f t="shared" si="39"/>
        <v>584646149.86000001</v>
      </c>
      <c r="H82" s="21">
        <f t="shared" si="39"/>
        <v>304279127.48999995</v>
      </c>
      <c r="I82" s="21">
        <f t="shared" si="39"/>
        <v>564642422.56999993</v>
      </c>
      <c r="J82" s="21">
        <f>+J70+J80</f>
        <v>364522779.49000001</v>
      </c>
      <c r="K82" s="21"/>
      <c r="L82" s="21">
        <f t="shared" si="39"/>
        <v>1969349205.5599999</v>
      </c>
      <c r="M82" s="21">
        <f>+M70+M80</f>
        <v>9048652821.3100014</v>
      </c>
    </row>
    <row r="83" spans="3:13" ht="15.75" thickTop="1" x14ac:dyDescent="0.25"/>
    <row r="87" spans="3:13" x14ac:dyDescent="0.25">
      <c r="C87" s="35" t="s">
        <v>79</v>
      </c>
      <c r="D87" s="35"/>
    </row>
    <row r="88" spans="3:13" x14ac:dyDescent="0.25">
      <c r="C88" s="31" t="s">
        <v>80</v>
      </c>
      <c r="D88" s="31"/>
    </row>
  </sheetData>
  <dataConsolidate/>
  <mergeCells count="6">
    <mergeCell ref="C88:D88"/>
    <mergeCell ref="C1:I1"/>
    <mergeCell ref="C6:M6"/>
    <mergeCell ref="C8:M8"/>
    <mergeCell ref="C7:M7"/>
    <mergeCell ref="C87:D87"/>
  </mergeCells>
  <printOptions horizontalCentered="1"/>
  <pageMargins left="0.23622047244094491" right="0.23622047244094491" top="0.74803149606299213" bottom="0.74803149606299213" header="0.19685039370078741" footer="0.19685039370078741"/>
  <pageSetup scale="35" fitToHeight="0" orientation="portrait" r:id="rId1"/>
  <rowBreaks count="1" manualBreakCount="1">
    <brk id="46" min="2" max="12" man="1"/>
  </rowBreaks>
  <ignoredErrors>
    <ignoredError sqref="D37 D48 D63 D75 D7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Inocencia Ines Fortunato Alcantara</cp:lastModifiedBy>
  <cp:lastPrinted>2022-08-05T18:39:03Z</cp:lastPrinted>
  <dcterms:created xsi:type="dcterms:W3CDTF">2018-04-17T18:57:16Z</dcterms:created>
  <dcterms:modified xsi:type="dcterms:W3CDTF">2022-08-05T18:39:24Z</dcterms:modified>
</cp:coreProperties>
</file>