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fserveregehid.file.core.windows.net\presupuesto\PRUEBA\Ejecucion Presupuestaria\2022\9-EJECUCION PRESUPUESTARIA SEPTIEMBRE 2022\"/>
    </mc:Choice>
  </mc:AlternateContent>
  <bookViews>
    <workbookView xWindow="0" yWindow="0" windowWidth="20490" windowHeight="7650"/>
  </bookViews>
  <sheets>
    <sheet name="Plantilla Ejecución " sheetId="3" r:id="rId1"/>
  </sheets>
  <definedNames>
    <definedName name="_xlnm.Print_Area" localSheetId="0">'Plantilla Ejecución '!$C$1:$O$93</definedName>
    <definedName name="_xlnm.Print_Titles" localSheetId="0">'Plantilla Ejecución 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" i="3" l="1"/>
  <c r="N12" i="3" s="1"/>
  <c r="M82" i="3"/>
  <c r="M58" i="3"/>
  <c r="M37" i="3"/>
  <c r="M48" i="3"/>
  <c r="M40" i="3"/>
  <c r="M27" i="3"/>
  <c r="M18" i="3"/>
  <c r="M70" i="3" s="1"/>
  <c r="L11" i="3"/>
  <c r="L12" i="3"/>
  <c r="M12" i="3"/>
  <c r="M11" i="3" l="1"/>
  <c r="L80" i="3"/>
  <c r="K80" i="3"/>
  <c r="L72" i="3"/>
  <c r="K72" i="3"/>
  <c r="L75" i="3"/>
  <c r="K75" i="3"/>
  <c r="L78" i="3"/>
  <c r="K78" i="3"/>
  <c r="L66" i="3"/>
  <c r="L63" i="3" s="1"/>
  <c r="K66" i="3"/>
  <c r="K63" i="3" s="1"/>
  <c r="J66" i="3"/>
  <c r="J63" i="3"/>
  <c r="L48" i="3"/>
  <c r="K48" i="3"/>
  <c r="L40" i="3"/>
  <c r="K40" i="3"/>
  <c r="L58" i="3"/>
  <c r="L37" i="3"/>
  <c r="L70" i="3" s="1"/>
  <c r="L82" i="3" s="1"/>
  <c r="L27" i="3"/>
  <c r="L18" i="3"/>
  <c r="K58" i="3" l="1"/>
  <c r="K37" i="3"/>
  <c r="K70" i="3" s="1"/>
  <c r="K82" i="3" s="1"/>
  <c r="K27" i="3"/>
  <c r="K18" i="3"/>
  <c r="J18" i="3"/>
  <c r="K12" i="3"/>
  <c r="J12" i="3"/>
  <c r="K11" i="3" l="1"/>
  <c r="J80" i="3" l="1"/>
  <c r="J78" i="3"/>
  <c r="J75" i="3"/>
  <c r="J72" i="3"/>
  <c r="I72" i="3"/>
  <c r="J58" i="3"/>
  <c r="J48" i="3"/>
  <c r="J40" i="3"/>
  <c r="J37" i="3"/>
  <c r="J27" i="3"/>
  <c r="I18" i="3"/>
  <c r="I66" i="3"/>
  <c r="I63" i="3" s="1"/>
  <c r="H66" i="3"/>
  <c r="H63" i="3" s="1"/>
  <c r="G66" i="3"/>
  <c r="G63" i="3" s="1"/>
  <c r="F37" i="3"/>
  <c r="F48" i="3"/>
  <c r="F58" i="3"/>
  <c r="F18" i="3"/>
  <c r="I27" i="3"/>
  <c r="J70" i="3" l="1"/>
  <c r="J82" i="3" s="1"/>
  <c r="J11" i="3"/>
  <c r="I12" i="3"/>
  <c r="G58" i="3"/>
  <c r="N21" i="3"/>
  <c r="O21" i="3" s="1"/>
  <c r="G12" i="3"/>
  <c r="F40" i="3"/>
  <c r="F66" i="3"/>
  <c r="F63" i="3" s="1"/>
  <c r="E66" i="3"/>
  <c r="E63" i="3" s="1"/>
  <c r="F27" i="3" l="1"/>
  <c r="N62" i="3"/>
  <c r="N61" i="3"/>
  <c r="N60" i="3"/>
  <c r="O60" i="3" s="1"/>
  <c r="N59" i="3"/>
  <c r="O59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39" i="3"/>
  <c r="O39" i="3" s="1"/>
  <c r="N38" i="3"/>
  <c r="O38" i="3" s="1"/>
  <c r="N36" i="3"/>
  <c r="O36" i="3" s="1"/>
  <c r="N35" i="3"/>
  <c r="O35" i="3" s="1"/>
  <c r="N34" i="3"/>
  <c r="O34" i="3" s="1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6" i="3"/>
  <c r="O26" i="3" s="1"/>
  <c r="N25" i="3"/>
  <c r="O25" i="3" s="1"/>
  <c r="N24" i="3"/>
  <c r="O24" i="3" s="1"/>
  <c r="N23" i="3"/>
  <c r="O23" i="3" s="1"/>
  <c r="N22" i="3"/>
  <c r="O22" i="3" s="1"/>
  <c r="N20" i="3"/>
  <c r="O20" i="3" s="1"/>
  <c r="N19" i="3"/>
  <c r="O19" i="3" s="1"/>
  <c r="N17" i="3"/>
  <c r="O17" i="3" s="1"/>
  <c r="N16" i="3"/>
  <c r="O16" i="3" s="1"/>
  <c r="N15" i="3"/>
  <c r="O15" i="3" s="1"/>
  <c r="N14" i="3"/>
  <c r="O14" i="3" s="1"/>
  <c r="O13" i="3"/>
  <c r="D41" i="3"/>
  <c r="D42" i="3"/>
  <c r="D43" i="3"/>
  <c r="D44" i="3"/>
  <c r="D45" i="3"/>
  <c r="D46" i="3"/>
  <c r="D47" i="3"/>
  <c r="D48" i="3"/>
  <c r="O12" i="3" l="1"/>
  <c r="O80" i="3"/>
  <c r="N80" i="3"/>
  <c r="N79" i="3"/>
  <c r="O79" i="3" s="1"/>
  <c r="N77" i="3"/>
  <c r="O77" i="3" s="1"/>
  <c r="N76" i="3"/>
  <c r="O76" i="3" s="1"/>
  <c r="N74" i="3"/>
  <c r="O74" i="3" s="1"/>
  <c r="N73" i="3"/>
  <c r="O73" i="3" s="1"/>
  <c r="N69" i="3"/>
  <c r="O69" i="3" s="1"/>
  <c r="N68" i="3"/>
  <c r="O68" i="3" s="1"/>
  <c r="N67" i="3"/>
  <c r="N65" i="3"/>
  <c r="O65" i="3" s="1"/>
  <c r="N64" i="3"/>
  <c r="D18" i="3"/>
  <c r="N63" i="3" l="1"/>
  <c r="N66" i="3"/>
  <c r="O67" i="3"/>
  <c r="O66" i="3" s="1"/>
  <c r="N18" i="3"/>
  <c r="O18" i="3"/>
  <c r="D12" i="3" l="1"/>
  <c r="E12" i="3" l="1"/>
  <c r="I78" i="3" l="1"/>
  <c r="I75" i="3"/>
  <c r="I58" i="3"/>
  <c r="I40" i="3"/>
  <c r="I37" i="3"/>
  <c r="I80" i="3" l="1"/>
  <c r="H78" i="3"/>
  <c r="H75" i="3"/>
  <c r="H72" i="3"/>
  <c r="H58" i="3"/>
  <c r="H40" i="3"/>
  <c r="H37" i="3"/>
  <c r="H27" i="3"/>
  <c r="H18" i="3"/>
  <c r="H12" i="3"/>
  <c r="H80" i="3" l="1"/>
  <c r="G78" i="3"/>
  <c r="G75" i="3"/>
  <c r="G72" i="3"/>
  <c r="G40" i="3"/>
  <c r="G37" i="3"/>
  <c r="G27" i="3"/>
  <c r="G18" i="3"/>
  <c r="G80" i="3" l="1"/>
  <c r="F78" i="3"/>
  <c r="F75" i="3"/>
  <c r="F72" i="3"/>
  <c r="F80" i="3" l="1"/>
  <c r="F12" i="3" l="1"/>
  <c r="F70" i="3" s="1"/>
  <c r="F82" i="3" s="1"/>
  <c r="D79" i="3" l="1"/>
  <c r="D78" i="3" s="1"/>
  <c r="D77" i="3"/>
  <c r="D76" i="3"/>
  <c r="D74" i="3"/>
  <c r="D73" i="3"/>
  <c r="E75" i="3"/>
  <c r="E72" i="3"/>
  <c r="D68" i="3"/>
  <c r="D69" i="3"/>
  <c r="D67" i="3"/>
  <c r="D65" i="3"/>
  <c r="D64" i="3"/>
  <c r="O64" i="3" s="1"/>
  <c r="O63" i="3" s="1"/>
  <c r="E40" i="3"/>
  <c r="N42" i="3"/>
  <c r="O42" i="3" s="1"/>
  <c r="N44" i="3"/>
  <c r="O44" i="3" s="1"/>
  <c r="E27" i="3"/>
  <c r="E18" i="3"/>
  <c r="E78" i="3"/>
  <c r="E37" i="3"/>
  <c r="D66" i="3" l="1"/>
  <c r="D27" i="3"/>
  <c r="N46" i="3"/>
  <c r="O46" i="3" s="1"/>
  <c r="O37" i="3"/>
  <c r="N37" i="3"/>
  <c r="N45" i="3"/>
  <c r="O45" i="3" s="1"/>
  <c r="N41" i="3"/>
  <c r="O41" i="3" s="1"/>
  <c r="N47" i="3"/>
  <c r="O47" i="3" s="1"/>
  <c r="N43" i="3"/>
  <c r="O43" i="3" s="1"/>
  <c r="D37" i="3"/>
  <c r="D63" i="3"/>
  <c r="D40" i="3"/>
  <c r="D75" i="3"/>
  <c r="D72" i="3"/>
  <c r="E80" i="3"/>
  <c r="O40" i="3" l="1"/>
  <c r="O48" i="3"/>
  <c r="N48" i="3"/>
  <c r="N40" i="3"/>
  <c r="O27" i="3"/>
  <c r="N27" i="3"/>
  <c r="D80" i="3"/>
  <c r="E48" i="3" l="1"/>
  <c r="G48" i="3"/>
  <c r="G70" i="3" l="1"/>
  <c r="G82" i="3" s="1"/>
  <c r="G11" i="3"/>
  <c r="F11" i="3"/>
  <c r="H48" i="3"/>
  <c r="H11" i="3" s="1"/>
  <c r="I48" i="3"/>
  <c r="I70" i="3" l="1"/>
  <c r="I11" i="3"/>
  <c r="I82" i="3"/>
  <c r="H70" i="3"/>
  <c r="H82" i="3" s="1"/>
  <c r="D61" i="3" l="1"/>
  <c r="D58" i="3" s="1"/>
  <c r="E58" i="3"/>
  <c r="E11" i="3" s="1"/>
  <c r="O62" i="3"/>
  <c r="N58" i="3" l="1"/>
  <c r="N11" i="3" s="1"/>
  <c r="D11" i="3"/>
  <c r="D70" i="3"/>
  <c r="D82" i="3" s="1"/>
  <c r="E70" i="3"/>
  <c r="E82" i="3" s="1"/>
  <c r="O61" i="3"/>
  <c r="O58" i="3" s="1"/>
  <c r="O70" i="3" l="1"/>
  <c r="O82" i="3" s="1"/>
  <c r="O11" i="3"/>
  <c r="N70" i="3"/>
  <c r="N82" i="3" s="1"/>
</calcChain>
</file>

<file path=xl/connections.xml><?xml version="1.0" encoding="utf-8"?>
<connections xmlns="http://schemas.openxmlformats.org/spreadsheetml/2006/main">
  <connection id="1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<sst xmlns="http://schemas.openxmlformats.org/spreadsheetml/2006/main" count="88" uniqueCount="88">
  <si>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</si>
  <si>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</si>
  <si>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</si>
  <si>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</si>
  <si>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</si>
  <si>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</si>
  <si>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</si>
  <si>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</si>
  <si>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</si>
  <si>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</si>
  <si>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</si>
  <si>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</si>
  <si>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</si>
  <si>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</si>
  <si>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</si>
  <si>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</si>
  <si>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</si>
  <si>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</si>
  <si>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</si>
  <si>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</si>
  <si>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</si>
  <si>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</si>
  <si>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</si>
  <si>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</si>
  <si>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</si>
  <si>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</si>
  <si>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</si>
  <si>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</si>
  <si>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</si>
  <si>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</si>
  <si>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</si>
  <si>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</si>
  <si>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</si>
  <si>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</si>
  <si>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</si>
  <si>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</si>
  <si>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2.3.8 - GASTOS QUE SE ASIGNARÁN DURANTE EL EJERCICIO (ART. 32 Y 33 LEY 423-06)</t>
  </si>
  <si>
    <t>2.4.4 - TRANSFERENCIAS CORRIENTES A EMPRESAS PÚBLICAS NO FINANCIERAS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</si>
  <si>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</si>
  <si>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</si>
  <si>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</si>
  <si>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</si>
  <si>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</si>
  <si>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</si>
  <si>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</si>
  <si>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</si>
  <si>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</si>
  <si>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</si>
  <si>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</si>
  <si>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</si>
  <si>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</si>
  <si>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</si>
  <si>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</si>
  <si>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</si>
  <si>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</si>
  <si>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</si>
  <si>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</si>
  <si>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</si>
  <si>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</si>
  <si>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</si>
  <si>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</si>
  <si>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</si>
  <si>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</si>
  <si>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</si>
  <si>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</si>
  <si>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</si>
  <si>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</si>
  <si>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</si>
  <si>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</si>
  <si>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</si>
  <si>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</si>
  <si>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</si>
  <si>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</si>
  <si>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</si>
  <si>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</si>
  <si>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</si>
  <si>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</si>
  <si>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 xml:space="preserve">  Ejecución de Gastos y Aplicaciones Financieras </t>
  </si>
  <si>
    <t>(Valores en RD$)</t>
  </si>
  <si>
    <t xml:space="preserve"> Acumulado a la fecha</t>
  </si>
  <si>
    <t>Total devengado</t>
  </si>
  <si>
    <t>Presupuesto</t>
  </si>
  <si>
    <t>Junio</t>
  </si>
  <si>
    <t>Julio</t>
  </si>
  <si>
    <t>Agosto</t>
  </si>
  <si>
    <t>Septiembre</t>
  </si>
  <si>
    <t>Ines Fortunato Alcantara</t>
  </si>
  <si>
    <t>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</si>
</sst>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>
      <alignment vertical="center" wrapText="1"/>
    </xf>
    <xf numFmtId="164" fontId="0" fillId="0" borderId="0" xfId="1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0" fillId="0" borderId="0" xfId="1" applyFont="1" applyFill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1278466</xdr:colOff>
      <xdr:row>1</xdr:row>
      <xdr:rowOff>45605</xdr:rowOff>
    </xdr:from>
    <xdr:ext cx="2550036" cy="867259"/>
    <xdr:pic>
      <xdr:nvPicPr>
        <xdr:cNvPr id="3" name="Imagen 3">
          <a:extLst>
            <a:ext uri="{FF2B5EF4-FFF2-40B4-BE49-F238E27FC236}">
              <a16:creationId xmlns:a16="http://schemas.microsoft.com/office/drawing/2014/main" id="{41AB89FA-D6AD-4E74-B720-62633581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45921" y="288060"/>
          <a:ext cx="2550036" cy="867259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2</xdr:col>
      <xdr:colOff>5374821</xdr:colOff>
      <xdr:row>84</xdr:row>
      <xdr:rowOff>122464</xdr:rowOff>
    </xdr:from>
    <xdr:to>
      <xdr:col>2</xdr:col>
      <xdr:colOff>6689271</xdr:colOff>
      <xdr:row>91</xdr:row>
      <xdr:rowOff>65314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9352549">
          <a:off x="6599464" y="16532678"/>
          <a:ext cx="131445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I88"/>
  <sheetViews>
    <sheetView showGridLines="0" tabSelected="1" topLeftCell="A19" zoomScale="70" zoomScaleNormal="70" zoomScaleSheetLayoutView="55" zoomScalePageLayoutView="70" workbookViewId="0">
      <selection activeCell="D92" sqref="D92"/>
    </sheetView>
  </sheetViews>
  <sheetFormatPr baseColWidth="10" defaultColWidth="9.140625" defaultRowHeight="15"/>
  <cols>
    <col min="3" max="3" width="104.28515625" customWidth="1"/>
    <col min="4" max="4" width="24" bestFit="1" customWidth="1"/>
    <col min="5" max="5" width="21.140625" customWidth="1"/>
    <col min="6" max="6" width="19.5703125" customWidth="1"/>
    <col min="7" max="7" width="20.140625" customWidth="1"/>
    <col min="8" max="8" width="20.7109375" customWidth="1"/>
    <col min="9" max="9" width="20.140625" customWidth="1"/>
    <col min="10" max="13" width="20.7109375" customWidth="1"/>
    <col min="14" max="14" width="23" bestFit="1" customWidth="1"/>
    <col min="15" max="15" width="22.42578125" bestFit="1" customWidth="1"/>
    <col min="18" max="18" width="41.42578125" customWidth="1"/>
    <col min="19" max="19" width="22.42578125" customWidth="1"/>
    <col min="20" max="20" width="20" bestFit="1" customWidth="1"/>
    <col min="21" max="21" width="22.140625" bestFit="1" customWidth="1"/>
    <col min="22" max="22" width="19.5703125" bestFit="1" customWidth="1"/>
    <col min="23" max="23" width="20.5703125" bestFit="1" customWidth="1"/>
    <col min="24" max="27" width="13.7109375" customWidth="1"/>
    <col min="28" max="28" width="20" customWidth="1"/>
    <col min="29" max="29" width="22.140625" bestFit="1" customWidth="1"/>
    <col min="30" max="31" width="12.7109375" customWidth="1"/>
    <col min="32" max="32" width="25.28515625" customWidth="1"/>
    <col min="33" max="33" width="21" customWidth="1"/>
    <col min="34" max="34" width="13.7109375" customWidth="1"/>
    <col min="35" max="35" width="15.28515625" customWidth="1"/>
    <col min="36" max="37" width="13.7109375" customWidth="1"/>
    <col min="38" max="38" width="19" bestFit="1" customWidth="1"/>
  </cols>
  <sheetData>
    <row r="1" spans="3:20" ht="18.75">
      <c r="C1" s="37"/>
      <c r="D1" s="37"/>
      <c r="E1" s="37"/>
      <c r="F1" s="37"/>
      <c r="G1" s="37"/>
      <c r="H1" s="37"/>
      <c r="I1" s="37"/>
      <c r="J1" s="29"/>
      <c r="K1" s="30"/>
      <c r="L1" s="31"/>
      <c r="M1" s="32"/>
    </row>
    <row r="2" spans="3:20" ht="18.75">
      <c r="C2" s="19"/>
      <c r="D2" s="19"/>
      <c r="E2" s="19"/>
      <c r="F2" s="19"/>
      <c r="G2" s="19"/>
      <c r="H2" s="19"/>
      <c r="I2" s="19"/>
      <c r="J2" s="29"/>
      <c r="K2" s="30"/>
      <c r="L2" s="31"/>
      <c r="M2" s="32"/>
    </row>
    <row r="3" spans="3:20" ht="18.75">
      <c r="C3" s="19"/>
      <c r="D3" s="19"/>
      <c r="E3" s="19"/>
      <c r="F3" s="19"/>
      <c r="G3" s="19"/>
      <c r="H3" s="19"/>
      <c r="I3" s="19"/>
      <c r="J3" s="29"/>
      <c r="K3" s="30"/>
      <c r="L3" s="31"/>
      <c r="M3" s="32"/>
    </row>
    <row r="4" spans="3:20" ht="18.75">
      <c r="C4" s="22"/>
      <c r="D4" s="22"/>
      <c r="E4" s="22"/>
      <c r="F4" s="22"/>
      <c r="G4" s="22"/>
      <c r="H4" s="22"/>
      <c r="I4" s="22"/>
      <c r="J4" s="29"/>
      <c r="K4" s="30"/>
      <c r="L4" s="31"/>
      <c r="M4" s="32"/>
    </row>
    <row r="5" spans="3:20" ht="11.25" customHeight="1">
      <c r="C5" s="19"/>
      <c r="D5" s="19"/>
      <c r="E5" s="19"/>
      <c r="F5" s="19"/>
      <c r="G5" s="19"/>
      <c r="H5" s="19"/>
      <c r="I5" s="19"/>
      <c r="J5" s="29"/>
      <c r="K5" s="30"/>
      <c r="L5" s="31"/>
      <c r="M5" s="32"/>
    </row>
    <row r="6" spans="3:20" ht="16.5" customHeight="1">
      <c r="C6" s="35" t="s">
        <v>77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3"/>
      <c r="Q6" s="33"/>
      <c r="R6" s="33"/>
      <c r="S6" s="33"/>
      <c r="T6" s="33"/>
    </row>
    <row r="7" spans="3:20" ht="16.5">
      <c r="C7" s="35">
        <v>2022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3:20" ht="16.5">
      <c r="C8" s="35" t="s">
        <v>78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3:20" ht="8.25" customHeight="1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3:20" ht="31.5" customHeight="1">
      <c r="C10" s="5" t="s">
        <v>0</v>
      </c>
      <c r="D10" s="6" t="s">
        <v>81</v>
      </c>
      <c r="E10" s="6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82</v>
      </c>
      <c r="K10" s="6" t="s">
        <v>83</v>
      </c>
      <c r="L10" s="6" t="s">
        <v>84</v>
      </c>
      <c r="M10" s="6" t="s">
        <v>85</v>
      </c>
      <c r="N10" s="25" t="s">
        <v>79</v>
      </c>
      <c r="O10" s="25" t="s">
        <v>80</v>
      </c>
    </row>
    <row r="11" spans="3:20" ht="15" customHeight="1">
      <c r="C11" s="1" t="s">
        <v>1</v>
      </c>
      <c r="D11" s="15">
        <f t="shared" ref="D11:H11" si="0">+D12+D18+D27+D37+D40+D48+D58+D63+D66</f>
        <v>11018002026.870001</v>
      </c>
      <c r="E11" s="15">
        <f t="shared" si="0"/>
        <v>222829028.12999994</v>
      </c>
      <c r="F11" s="15">
        <f t="shared" si="0"/>
        <v>292952477.51000005</v>
      </c>
      <c r="G11" s="15">
        <f>+G12+G18+G27+G37+G40+G48+G58+G63+G66</f>
        <v>584646149.86000001</v>
      </c>
      <c r="H11" s="15">
        <f t="shared" si="0"/>
        <v>304279127.48999995</v>
      </c>
      <c r="I11" s="15">
        <f t="shared" ref="I11:O11" si="1">+I12+I18+I27+I37+I40+I48+I58+I63+I66</f>
        <v>564642422.56999993</v>
      </c>
      <c r="J11" s="15">
        <f t="shared" si="1"/>
        <v>364522779.49000001</v>
      </c>
      <c r="K11" s="15">
        <f t="shared" si="1"/>
        <v>568536928.24000001</v>
      </c>
      <c r="L11" s="15">
        <f>+L12+L18+L27+L37+L40+L48+L58+L63+L66</f>
        <v>835387845.47000003</v>
      </c>
      <c r="M11" s="15">
        <f>+M12+M18+M27+M37+M40+M48+M58+M63+M66</f>
        <v>492153584.34000003</v>
      </c>
      <c r="N11" s="15">
        <f t="shared" si="1"/>
        <v>1969349205.5599999</v>
      </c>
      <c r="O11" s="15">
        <f t="shared" si="1"/>
        <v>9048652821.3100014</v>
      </c>
    </row>
    <row r="12" spans="3:20">
      <c r="C12" s="2" t="s">
        <v>2</v>
      </c>
      <c r="D12" s="8">
        <f>SUM(D13:D17)</f>
        <v>3278917040.48</v>
      </c>
      <c r="E12" s="8">
        <f>SUM(E13:E17)</f>
        <v>161182891.17999998</v>
      </c>
      <c r="F12" s="8">
        <f t="shared" ref="F12" si="2">SUM(F13:F17)</f>
        <v>162472776.53</v>
      </c>
      <c r="G12" s="8">
        <f>SUM(G13:G17)</f>
        <v>162229347.16</v>
      </c>
      <c r="H12" s="8">
        <f t="shared" ref="H12" si="3">SUM(H13:H17)</f>
        <v>155544728.51999998</v>
      </c>
      <c r="I12" s="8">
        <f t="shared" ref="I12:O12" si="4">SUM(I13:I17)</f>
        <v>162435557.93999997</v>
      </c>
      <c r="J12" s="8">
        <f t="shared" si="4"/>
        <v>155795580.86000001</v>
      </c>
      <c r="K12" s="8">
        <f t="shared" si="4"/>
        <v>179132869.03</v>
      </c>
      <c r="L12" s="8">
        <f t="shared" si="4"/>
        <v>163951669.11000001</v>
      </c>
      <c r="M12" s="8">
        <f t="shared" si="4"/>
        <v>297729058.45000005</v>
      </c>
      <c r="N12" s="8">
        <f t="shared" si="4"/>
        <v>803865301.32999992</v>
      </c>
      <c r="O12" s="8">
        <f t="shared" si="4"/>
        <v>2475051739.1500001</v>
      </c>
    </row>
    <row r="13" spans="3:20" ht="15" customHeight="1">
      <c r="C13" s="3" t="s">
        <v>3</v>
      </c>
      <c r="D13" s="12">
        <v>2152114901.1799998</v>
      </c>
      <c r="E13" s="12">
        <v>130036130.47999999</v>
      </c>
      <c r="F13" s="12">
        <v>129518348.96999998</v>
      </c>
      <c r="G13" s="12">
        <v>125771501.53999999</v>
      </c>
      <c r="H13" s="12">
        <v>124379581.57999998</v>
      </c>
      <c r="I13" s="26">
        <v>128771611.8</v>
      </c>
      <c r="J13" s="26">
        <v>117776087.13</v>
      </c>
      <c r="K13" s="26">
        <v>140858519.33000001</v>
      </c>
      <c r="L13" s="26">
        <v>124685247.58000001</v>
      </c>
      <c r="M13" s="26">
        <v>130497087.90000002</v>
      </c>
      <c r="N13" s="12">
        <f>SUM(E13:I13)</f>
        <v>638477174.37</v>
      </c>
      <c r="O13" s="12">
        <f>(D13-N13)</f>
        <v>1513637726.8099999</v>
      </c>
    </row>
    <row r="14" spans="3:20" ht="15" customHeight="1">
      <c r="C14" s="3" t="s">
        <v>4</v>
      </c>
      <c r="D14" s="24">
        <v>648634135.72000003</v>
      </c>
      <c r="E14" s="24">
        <v>12213128.01</v>
      </c>
      <c r="F14" s="24">
        <v>10789539.82</v>
      </c>
      <c r="G14" s="24">
        <v>16115400.1</v>
      </c>
      <c r="H14" s="24">
        <v>11506154.939999999</v>
      </c>
      <c r="I14" s="26">
        <v>13811090.93</v>
      </c>
      <c r="J14" s="26">
        <v>14894459.739999998</v>
      </c>
      <c r="K14" s="26">
        <v>16664606.690000001</v>
      </c>
      <c r="L14" s="26">
        <v>17379444.620000001</v>
      </c>
      <c r="M14" s="26">
        <v>28021013.280000005</v>
      </c>
      <c r="N14" s="12">
        <f>SUM(E14:I14)</f>
        <v>64435313.799999997</v>
      </c>
      <c r="O14" s="12">
        <f>(D14-N14)</f>
        <v>584198821.92000008</v>
      </c>
    </row>
    <row r="15" spans="3:20" ht="15" customHeight="1">
      <c r="C15" s="3" t="s">
        <v>35</v>
      </c>
      <c r="D15" s="12">
        <v>22336682.280000001</v>
      </c>
      <c r="E15" s="12">
        <v>0</v>
      </c>
      <c r="F15" s="9">
        <v>3489362</v>
      </c>
      <c r="G15" s="9">
        <v>1692192.15</v>
      </c>
      <c r="H15" s="9">
        <v>770437</v>
      </c>
      <c r="I15" s="26">
        <v>657196.14</v>
      </c>
      <c r="J15" s="26">
        <v>3380706</v>
      </c>
      <c r="K15" s="26">
        <v>1800050</v>
      </c>
      <c r="L15" s="26">
        <v>1978294.76</v>
      </c>
      <c r="M15" s="26">
        <v>1362128</v>
      </c>
      <c r="N15" s="12">
        <f>SUM(E15:I15)</f>
        <v>6609187.29</v>
      </c>
      <c r="O15" s="12">
        <f>(D15-N15)</f>
        <v>15727494.990000002</v>
      </c>
    </row>
    <row r="16" spans="3:20" ht="15" customHeight="1">
      <c r="C16" s="3" t="s">
        <v>5</v>
      </c>
      <c r="D16" s="12">
        <v>145148991.81999999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/>
      <c r="L16" s="12"/>
      <c r="M16" s="12">
        <v>118239227.26000002</v>
      </c>
      <c r="N16" s="12">
        <f>SUM(E16:I16)</f>
        <v>0</v>
      </c>
      <c r="O16" s="12">
        <f>(D16-N16)</f>
        <v>145148991.81999999</v>
      </c>
    </row>
    <row r="17" spans="3:35" ht="15" customHeight="1">
      <c r="C17" s="3" t="s">
        <v>6</v>
      </c>
      <c r="D17" s="12">
        <v>310682329.48000002</v>
      </c>
      <c r="E17" s="12">
        <v>18933632.689999998</v>
      </c>
      <c r="F17" s="12">
        <v>18675525.739999998</v>
      </c>
      <c r="G17" s="12">
        <v>18650253.370000001</v>
      </c>
      <c r="H17" s="12">
        <v>18888555</v>
      </c>
      <c r="I17" s="26">
        <v>19195659.07</v>
      </c>
      <c r="J17" s="26">
        <v>19744327.989999998</v>
      </c>
      <c r="K17" s="26">
        <v>19809693.009999998</v>
      </c>
      <c r="L17" s="26">
        <v>19908682.150000002</v>
      </c>
      <c r="M17" s="26">
        <v>19609602.010000002</v>
      </c>
      <c r="N17" s="12">
        <f>SUM(E17:I17)</f>
        <v>94343625.870000005</v>
      </c>
      <c r="O17" s="12">
        <f>(D17-N17)</f>
        <v>216338703.61000001</v>
      </c>
    </row>
    <row r="18" spans="3:35">
      <c r="C18" s="2" t="s">
        <v>7</v>
      </c>
      <c r="D18" s="13">
        <f t="shared" ref="D18:O18" si="5">SUM(D19:D26)</f>
        <v>612613243.2053721</v>
      </c>
      <c r="E18" s="8">
        <f t="shared" si="5"/>
        <v>7211583.0399999991</v>
      </c>
      <c r="F18" s="8">
        <f>SUM(F19:F26)</f>
        <v>35909217.550000004</v>
      </c>
      <c r="G18" s="8">
        <f>SUM(G19:G26)</f>
        <v>22295311.359999999</v>
      </c>
      <c r="H18" s="8">
        <f t="shared" si="5"/>
        <v>23191489.380000003</v>
      </c>
      <c r="I18" s="8">
        <f>SUM(I19:I26)</f>
        <v>21439189.050000001</v>
      </c>
      <c r="J18" s="8">
        <f>SUM(J19:J26)</f>
        <v>32682126.780000001</v>
      </c>
      <c r="K18" s="8">
        <f>SUM(K19:K26)</f>
        <v>31204561.789999999</v>
      </c>
      <c r="L18" s="8">
        <f>SUM(L19:L26)</f>
        <v>23719875.350000001</v>
      </c>
      <c r="M18" s="8">
        <f>SUM(M19:M26)</f>
        <v>25005316.590000004</v>
      </c>
      <c r="N18" s="8">
        <f t="shared" si="5"/>
        <v>110046790.38</v>
      </c>
      <c r="O18" s="8">
        <f t="shared" si="5"/>
        <v>502566452.8253721</v>
      </c>
    </row>
    <row r="19" spans="3:35">
      <c r="C19" s="3" t="s">
        <v>8</v>
      </c>
      <c r="D19" s="12">
        <v>68616793.72328344</v>
      </c>
      <c r="E19" s="12">
        <v>1799899.5799999998</v>
      </c>
      <c r="F19" s="12">
        <v>16592129.439999999</v>
      </c>
      <c r="G19" s="12">
        <v>15910628.68</v>
      </c>
      <c r="H19" s="12">
        <v>13758219.02</v>
      </c>
      <c r="I19" s="26">
        <v>14649762.32</v>
      </c>
      <c r="J19" s="26">
        <v>2090408.0400000003</v>
      </c>
      <c r="K19" s="26">
        <v>18830162.140000001</v>
      </c>
      <c r="L19" s="26">
        <v>11912206.02</v>
      </c>
      <c r="M19" s="26">
        <v>13943977.710000001</v>
      </c>
      <c r="N19" s="12">
        <f t="shared" ref="N19:N26" si="6">SUM(E19:I19)</f>
        <v>62710639.039999999</v>
      </c>
      <c r="O19" s="12">
        <f t="shared" ref="O19:O26" si="7">(D19-N19)</f>
        <v>5906154.6832834408</v>
      </c>
    </row>
    <row r="20" spans="3:35">
      <c r="C20" s="3" t="s">
        <v>9</v>
      </c>
      <c r="D20" s="12">
        <v>92084772.040092692</v>
      </c>
      <c r="E20" s="7">
        <v>750066.32000000007</v>
      </c>
      <c r="F20" s="7">
        <v>8942188.870000001</v>
      </c>
      <c r="G20" s="7">
        <v>370912</v>
      </c>
      <c r="H20" s="7">
        <v>386188.95</v>
      </c>
      <c r="I20" s="26">
        <v>65178.76</v>
      </c>
      <c r="J20" s="26">
        <v>518644.06</v>
      </c>
      <c r="K20" s="26">
        <v>604123.56000000006</v>
      </c>
      <c r="L20" s="26">
        <v>2828894.12</v>
      </c>
      <c r="M20" s="26">
        <v>2507513.4</v>
      </c>
      <c r="N20" s="12">
        <f t="shared" si="6"/>
        <v>10514534.9</v>
      </c>
      <c r="O20" s="12">
        <f t="shared" si="7"/>
        <v>81570237.140092686</v>
      </c>
    </row>
    <row r="21" spans="3:35">
      <c r="C21" s="3" t="s">
        <v>10</v>
      </c>
      <c r="D21" s="12">
        <v>5475903.544707397</v>
      </c>
      <c r="E21" s="9">
        <v>256320</v>
      </c>
      <c r="F21" s="9">
        <v>186157</v>
      </c>
      <c r="G21" s="12">
        <v>0</v>
      </c>
      <c r="H21" s="12">
        <v>0</v>
      </c>
      <c r="I21" s="12">
        <v>0</v>
      </c>
      <c r="J21" s="12">
        <v>4042.48</v>
      </c>
      <c r="K21" s="12">
        <v>371402.8</v>
      </c>
      <c r="L21" s="12">
        <v>11683.45</v>
      </c>
      <c r="M21" s="12"/>
      <c r="N21" s="12">
        <f t="shared" si="6"/>
        <v>442477</v>
      </c>
      <c r="O21" s="12">
        <f t="shared" si="7"/>
        <v>5033426.544707397</v>
      </c>
    </row>
    <row r="22" spans="3:35" ht="18" customHeight="1">
      <c r="C22" s="3" t="s">
        <v>11</v>
      </c>
      <c r="D22" s="12">
        <v>6136291.7166899573</v>
      </c>
      <c r="E22" s="9">
        <v>60709</v>
      </c>
      <c r="F22" s="9">
        <v>115884</v>
      </c>
      <c r="G22" s="9">
        <v>108764</v>
      </c>
      <c r="H22" s="9">
        <v>146400</v>
      </c>
      <c r="I22" s="27">
        <v>488448.36</v>
      </c>
      <c r="J22" s="27">
        <v>124430</v>
      </c>
      <c r="K22" s="27">
        <v>165695</v>
      </c>
      <c r="L22" s="27">
        <v>73368</v>
      </c>
      <c r="M22" s="27">
        <v>127994</v>
      </c>
      <c r="N22" s="12">
        <f t="shared" si="6"/>
        <v>920205.36</v>
      </c>
      <c r="O22" s="12">
        <f t="shared" si="7"/>
        <v>5216086.356689957</v>
      </c>
    </row>
    <row r="23" spans="3:35">
      <c r="C23" s="3" t="s">
        <v>12</v>
      </c>
      <c r="D23" s="12">
        <v>251458474.3428537</v>
      </c>
      <c r="E23" s="9">
        <v>424200.1</v>
      </c>
      <c r="F23" s="9">
        <v>3923753.55</v>
      </c>
      <c r="G23" s="9">
        <v>1492944.15</v>
      </c>
      <c r="H23" s="9">
        <v>3312010</v>
      </c>
      <c r="I23" s="27">
        <v>1275642.57</v>
      </c>
      <c r="J23" s="27">
        <v>11812313.800000001</v>
      </c>
      <c r="K23" s="27">
        <v>3748590.4</v>
      </c>
      <c r="L23" s="27">
        <v>3685339.98</v>
      </c>
      <c r="M23" s="34">
        <v>2897834.76</v>
      </c>
      <c r="N23" s="12">
        <f t="shared" si="6"/>
        <v>10428550.369999999</v>
      </c>
      <c r="O23" s="12">
        <f t="shared" si="7"/>
        <v>241029923.97285369</v>
      </c>
      <c r="R23" s="1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3:35">
      <c r="C24" s="3" t="s">
        <v>13</v>
      </c>
      <c r="D24" s="12">
        <v>18812524.079018593</v>
      </c>
      <c r="E24" s="12">
        <v>451402.72</v>
      </c>
      <c r="F24" s="12">
        <v>198294.45</v>
      </c>
      <c r="G24" s="9">
        <v>487449.97000000003</v>
      </c>
      <c r="H24" s="12">
        <v>215218.85</v>
      </c>
      <c r="I24" s="26">
        <v>231818.46</v>
      </c>
      <c r="J24" s="26">
        <v>234855.27000000002</v>
      </c>
      <c r="K24" s="26">
        <v>3731082.53</v>
      </c>
      <c r="L24" s="26">
        <v>247275.94</v>
      </c>
      <c r="M24" s="26">
        <v>2485187.6199999996</v>
      </c>
      <c r="N24" s="12">
        <f t="shared" si="6"/>
        <v>1584184.45</v>
      </c>
      <c r="O24" s="12">
        <f t="shared" si="7"/>
        <v>17228339.629018594</v>
      </c>
      <c r="R24" s="1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3:35">
      <c r="C25" s="3" t="s">
        <v>14</v>
      </c>
      <c r="D25" s="12">
        <v>55354830.06398683</v>
      </c>
      <c r="E25" s="7">
        <v>94499.3</v>
      </c>
      <c r="F25" s="7">
        <v>730643.41</v>
      </c>
      <c r="G25" s="12">
        <v>1639515.07</v>
      </c>
      <c r="H25" s="7">
        <v>1728684.4900000002</v>
      </c>
      <c r="I25" s="26">
        <v>1033912.1699999998</v>
      </c>
      <c r="J25" s="26">
        <v>1217321.5699999998</v>
      </c>
      <c r="K25" s="26">
        <v>1280979.8599999999</v>
      </c>
      <c r="L25" s="26">
        <v>215933.05</v>
      </c>
      <c r="M25" s="26">
        <v>1156775.8499999999</v>
      </c>
      <c r="N25" s="12">
        <f t="shared" si="6"/>
        <v>5227254.4400000004</v>
      </c>
      <c r="O25" s="12">
        <f t="shared" si="7"/>
        <v>50127575.623986833</v>
      </c>
    </row>
    <row r="26" spans="3:35">
      <c r="C26" s="3" t="s">
        <v>15</v>
      </c>
      <c r="D26" s="12">
        <v>114673653.69473946</v>
      </c>
      <c r="E26" s="7">
        <v>3374486.02</v>
      </c>
      <c r="F26" s="7">
        <v>5220166.83</v>
      </c>
      <c r="G26" s="7">
        <v>2285097.4900000002</v>
      </c>
      <c r="H26" s="7">
        <v>3644768.07</v>
      </c>
      <c r="I26" s="26">
        <v>3694426.41</v>
      </c>
      <c r="J26" s="26">
        <v>16680111.560000002</v>
      </c>
      <c r="K26" s="26">
        <v>2472525.5</v>
      </c>
      <c r="L26" s="26">
        <v>4745174.79</v>
      </c>
      <c r="M26" s="26">
        <v>1886033.25</v>
      </c>
      <c r="N26" s="12">
        <f t="shared" si="6"/>
        <v>18218944.82</v>
      </c>
      <c r="O26" s="12">
        <f t="shared" si="7"/>
        <v>96454708.874739468</v>
      </c>
    </row>
    <row r="27" spans="3:35">
      <c r="C27" s="2" t="s">
        <v>16</v>
      </c>
      <c r="D27" s="8">
        <f>SUM(D28:D36)</f>
        <v>262281197.37537211</v>
      </c>
      <c r="E27" s="8">
        <f t="shared" ref="E27:H27" si="8">SUM(E28:E36)</f>
        <v>7837840.0899999989</v>
      </c>
      <c r="F27" s="8">
        <f t="shared" si="8"/>
        <v>16598692.700000003</v>
      </c>
      <c r="G27" s="8">
        <f>SUM(G28:G36)</f>
        <v>15924461.610000001</v>
      </c>
      <c r="H27" s="8">
        <f t="shared" si="8"/>
        <v>20518921.260000002</v>
      </c>
      <c r="I27" s="8">
        <f>SUM(I28:I36)</f>
        <v>7343360.7000000002</v>
      </c>
      <c r="J27" s="8">
        <f>SUM(J28:J36)</f>
        <v>17667195.970000003</v>
      </c>
      <c r="K27" s="8">
        <f>SUM(K28:K36)</f>
        <v>7855179.6699999999</v>
      </c>
      <c r="L27" s="8">
        <f>SUM(L28:L36)</f>
        <v>9825038.9199999999</v>
      </c>
      <c r="M27" s="8">
        <f>SUM(M28:M36)</f>
        <v>15655399.779999999</v>
      </c>
      <c r="N27" s="8">
        <f t="shared" ref="N27:O27" si="9">SUM(N28:N36)</f>
        <v>68223276.359999999</v>
      </c>
      <c r="O27" s="8">
        <f t="shared" si="9"/>
        <v>194057921.0153721</v>
      </c>
    </row>
    <row r="28" spans="3:35">
      <c r="C28" s="3" t="s">
        <v>17</v>
      </c>
      <c r="D28" s="12">
        <v>37998888.962416805</v>
      </c>
      <c r="E28" s="16">
        <v>2028102.19</v>
      </c>
      <c r="F28" s="16">
        <v>571823.05999999994</v>
      </c>
      <c r="G28" s="16">
        <v>2221828.89</v>
      </c>
      <c r="H28" s="16">
        <v>2280562.62</v>
      </c>
      <c r="I28" s="28">
        <v>1054273.5400000003</v>
      </c>
      <c r="J28" s="28">
        <v>882525.80999999994</v>
      </c>
      <c r="K28" s="28">
        <v>991089.85000000009</v>
      </c>
      <c r="L28" s="28">
        <v>297222.58999999997</v>
      </c>
      <c r="M28" s="28">
        <v>1730008.5299999998</v>
      </c>
      <c r="N28" s="12">
        <f t="shared" ref="N28:N36" si="10">SUM(E28:I28)</f>
        <v>8156590.3000000007</v>
      </c>
      <c r="O28" s="12">
        <f t="shared" ref="O28:O36" si="11">(D28-N28)</f>
        <v>29842298.662416805</v>
      </c>
    </row>
    <row r="29" spans="3:35">
      <c r="C29" s="3" t="s">
        <v>18</v>
      </c>
      <c r="D29" s="12">
        <v>10891894.996615525</v>
      </c>
      <c r="E29" s="9">
        <v>4223.5</v>
      </c>
      <c r="F29" s="9">
        <v>285358.31</v>
      </c>
      <c r="G29" s="9">
        <v>164017.88</v>
      </c>
      <c r="H29" s="9">
        <v>18657.060000000001</v>
      </c>
      <c r="I29" s="27">
        <v>44178.5</v>
      </c>
      <c r="J29" s="27">
        <v>1955</v>
      </c>
      <c r="K29" s="27">
        <v>29466.620000000003</v>
      </c>
      <c r="L29" s="27">
        <v>905808</v>
      </c>
      <c r="M29" s="27">
        <v>28983.879999999997</v>
      </c>
      <c r="N29" s="12">
        <f t="shared" si="10"/>
        <v>516435.25</v>
      </c>
      <c r="O29" s="12">
        <f t="shared" si="11"/>
        <v>10375459.746615525</v>
      </c>
    </row>
    <row r="30" spans="3:35">
      <c r="C30" s="3" t="s">
        <v>19</v>
      </c>
      <c r="D30" s="12">
        <v>4430154.4588479679</v>
      </c>
      <c r="E30" s="7">
        <v>383938.23</v>
      </c>
      <c r="F30" s="7">
        <v>219920.4</v>
      </c>
      <c r="G30" s="7">
        <v>28048.47</v>
      </c>
      <c r="H30" s="7">
        <v>439737.00999999995</v>
      </c>
      <c r="I30" s="26">
        <v>16046.52</v>
      </c>
      <c r="J30" s="26">
        <v>8448.2000000000007</v>
      </c>
      <c r="K30" s="26">
        <v>110285.69</v>
      </c>
      <c r="L30" s="26">
        <v>147695.82</v>
      </c>
      <c r="M30" s="26">
        <v>54884.45</v>
      </c>
      <c r="N30" s="12">
        <f t="shared" si="10"/>
        <v>1087690.6299999999</v>
      </c>
      <c r="O30" s="12">
        <f t="shared" si="11"/>
        <v>3342463.828847968</v>
      </c>
    </row>
    <row r="31" spans="3:35">
      <c r="C31" s="3" t="s">
        <v>20</v>
      </c>
      <c r="D31" s="12">
        <v>5009768.504471954</v>
      </c>
      <c r="E31" s="9">
        <v>13924</v>
      </c>
      <c r="F31" s="9">
        <v>260632.84</v>
      </c>
      <c r="G31" s="9">
        <v>331373.17</v>
      </c>
      <c r="H31" s="9">
        <v>3947.03</v>
      </c>
      <c r="I31" s="12">
        <v>0</v>
      </c>
      <c r="J31" s="12">
        <v>504187.51</v>
      </c>
      <c r="K31" s="12">
        <v>2804.02</v>
      </c>
      <c r="L31" s="12">
        <v>729.9</v>
      </c>
      <c r="M31" s="12">
        <v>760.01</v>
      </c>
      <c r="N31" s="12">
        <f t="shared" si="10"/>
        <v>609877.04</v>
      </c>
      <c r="O31" s="12">
        <f t="shared" si="11"/>
        <v>4399891.4644719539</v>
      </c>
    </row>
    <row r="32" spans="3:35">
      <c r="C32" s="3" t="s">
        <v>21</v>
      </c>
      <c r="D32" s="12">
        <v>12202517.059802525</v>
      </c>
      <c r="E32" s="7">
        <v>192776.86</v>
      </c>
      <c r="F32" s="7">
        <v>822756.76</v>
      </c>
      <c r="G32" s="7">
        <v>168935.51</v>
      </c>
      <c r="H32" s="7">
        <v>822756.76</v>
      </c>
      <c r="I32" s="26">
        <v>505878.77</v>
      </c>
      <c r="J32" s="26">
        <v>96782.81</v>
      </c>
      <c r="K32" s="26">
        <v>1206638.46</v>
      </c>
      <c r="L32" s="26">
        <v>125802.91</v>
      </c>
      <c r="M32" s="26">
        <v>1320054.7200000002</v>
      </c>
      <c r="N32" s="12">
        <f t="shared" si="10"/>
        <v>2513104.66</v>
      </c>
      <c r="O32" s="12">
        <f t="shared" si="11"/>
        <v>9689412.3998025246</v>
      </c>
    </row>
    <row r="33" spans="3:15">
      <c r="C33" s="3" t="s">
        <v>22</v>
      </c>
      <c r="D33" s="12">
        <v>27788545.182204202</v>
      </c>
      <c r="E33" s="7">
        <v>1297603.7099999997</v>
      </c>
      <c r="F33" s="7">
        <v>2847343.95</v>
      </c>
      <c r="G33" s="7">
        <v>993243.04999999993</v>
      </c>
      <c r="H33" s="7">
        <v>2847343.95</v>
      </c>
      <c r="I33" s="26">
        <v>1193958.8800000001</v>
      </c>
      <c r="J33" s="26">
        <v>2528636.4600000009</v>
      </c>
      <c r="K33" s="26">
        <v>1342451.5099999998</v>
      </c>
      <c r="L33" s="26">
        <v>745931.05</v>
      </c>
      <c r="M33" s="26">
        <v>2566818.17</v>
      </c>
      <c r="N33" s="12">
        <f t="shared" si="10"/>
        <v>9179493.540000001</v>
      </c>
      <c r="O33" s="12">
        <f t="shared" si="11"/>
        <v>18609051.642204203</v>
      </c>
    </row>
    <row r="34" spans="3:15">
      <c r="C34" s="3" t="s">
        <v>23</v>
      </c>
      <c r="D34" s="12">
        <v>71013948.570265844</v>
      </c>
      <c r="E34" s="12">
        <v>1643639.4200000002</v>
      </c>
      <c r="F34" s="12">
        <v>7897362.1000000006</v>
      </c>
      <c r="G34" s="12">
        <v>8837536.8500000015</v>
      </c>
      <c r="H34" s="12">
        <v>7897362.1000000006</v>
      </c>
      <c r="I34" s="26">
        <v>2629400.06</v>
      </c>
      <c r="J34" s="26">
        <v>11106743.930000002</v>
      </c>
      <c r="K34" s="26">
        <v>1897459.7899999996</v>
      </c>
      <c r="L34" s="26">
        <v>5455296.1800000006</v>
      </c>
      <c r="M34" s="26">
        <v>6776822.5999999996</v>
      </c>
      <c r="N34" s="12">
        <f t="shared" si="10"/>
        <v>28905300.530000005</v>
      </c>
      <c r="O34" s="12">
        <f t="shared" si="11"/>
        <v>42108648.040265843</v>
      </c>
    </row>
    <row r="35" spans="3:15">
      <c r="C35" s="3" t="s">
        <v>36</v>
      </c>
      <c r="D35" s="12">
        <v>0</v>
      </c>
      <c r="E35" s="7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/>
      <c r="L35" s="12"/>
      <c r="M35" s="12"/>
      <c r="N35" s="12">
        <f t="shared" si="10"/>
        <v>0</v>
      </c>
      <c r="O35" s="12">
        <f t="shared" si="11"/>
        <v>0</v>
      </c>
    </row>
    <row r="36" spans="3:15">
      <c r="C36" s="3" t="s">
        <v>24</v>
      </c>
      <c r="D36" s="12">
        <v>92945479.640747279</v>
      </c>
      <c r="E36" s="9">
        <v>2273632.1799999997</v>
      </c>
      <c r="F36" s="9">
        <v>3693495.2800000003</v>
      </c>
      <c r="G36" s="7">
        <v>3179477.7900000005</v>
      </c>
      <c r="H36" s="9">
        <v>6208554.7300000004</v>
      </c>
      <c r="I36" s="27">
        <v>1899624.4299999997</v>
      </c>
      <c r="J36" s="27">
        <v>2537916.2499999995</v>
      </c>
      <c r="K36" s="27">
        <v>2274983.7300000004</v>
      </c>
      <c r="L36" s="27">
        <v>2146552.4699999997</v>
      </c>
      <c r="M36" s="27">
        <v>3177067.42</v>
      </c>
      <c r="N36" s="12">
        <f t="shared" si="10"/>
        <v>17254784.41</v>
      </c>
      <c r="O36" s="12">
        <f t="shared" si="11"/>
        <v>75690695.230747283</v>
      </c>
    </row>
    <row r="37" spans="3:15">
      <c r="C37" s="2" t="s">
        <v>25</v>
      </c>
      <c r="D37" s="10">
        <f t="shared" ref="D37:O37" si="12">SUM(D38:D39)</f>
        <v>536115421.14818728</v>
      </c>
      <c r="E37" s="10">
        <f t="shared" si="12"/>
        <v>930997.89</v>
      </c>
      <c r="F37" s="10">
        <f>SUM(F38:F39)</f>
        <v>3526069.06</v>
      </c>
      <c r="G37" s="10">
        <f t="shared" si="12"/>
        <v>275462998.69999999</v>
      </c>
      <c r="H37" s="10">
        <f t="shared" si="12"/>
        <v>2096096.07</v>
      </c>
      <c r="I37" s="10">
        <f t="shared" si="12"/>
        <v>307842397.71999997</v>
      </c>
      <c r="J37" s="10">
        <f t="shared" si="12"/>
        <v>4988276.0299999993</v>
      </c>
      <c r="K37" s="10">
        <f t="shared" si="12"/>
        <v>245045225.5</v>
      </c>
      <c r="L37" s="10">
        <f t="shared" si="12"/>
        <v>420991591.89999998</v>
      </c>
      <c r="M37" s="10">
        <f>SUM(M38:M39)</f>
        <v>72730603.269999996</v>
      </c>
      <c r="N37" s="10">
        <f t="shared" si="12"/>
        <v>589858559.44000006</v>
      </c>
      <c r="O37" s="10">
        <f t="shared" si="12"/>
        <v>-53743138.291812748</v>
      </c>
    </row>
    <row r="38" spans="3:15">
      <c r="C38" s="3" t="s">
        <v>26</v>
      </c>
      <c r="D38" s="12">
        <v>113044506.2910445</v>
      </c>
      <c r="E38" s="16">
        <v>930997.89</v>
      </c>
      <c r="F38" s="16">
        <v>892382.06</v>
      </c>
      <c r="G38" s="16">
        <v>2761252.7</v>
      </c>
      <c r="H38" s="16">
        <v>2096096.07</v>
      </c>
      <c r="I38" s="16">
        <v>2242839.5299999998</v>
      </c>
      <c r="J38" s="16">
        <v>3266012.03</v>
      </c>
      <c r="K38" s="16">
        <v>1297041.5</v>
      </c>
      <c r="L38" s="16">
        <v>239901534.90000001</v>
      </c>
      <c r="M38" s="16">
        <v>3376139.27</v>
      </c>
      <c r="N38" s="12">
        <f>SUM(E38:I38)</f>
        <v>8923568.25</v>
      </c>
      <c r="O38" s="12">
        <f>(D38-N38)</f>
        <v>104120938.0410445</v>
      </c>
    </row>
    <row r="39" spans="3:15">
      <c r="C39" s="3" t="s">
        <v>37</v>
      </c>
      <c r="D39" s="12">
        <v>423070914.85714281</v>
      </c>
      <c r="E39" s="12">
        <v>0</v>
      </c>
      <c r="F39" s="12">
        <v>2633687</v>
      </c>
      <c r="G39" s="12">
        <v>272701746</v>
      </c>
      <c r="H39" s="12">
        <v>0</v>
      </c>
      <c r="I39" s="12">
        <v>305599558.19</v>
      </c>
      <c r="J39" s="12">
        <v>1722264</v>
      </c>
      <c r="K39" s="12">
        <v>243748184</v>
      </c>
      <c r="L39" s="12">
        <v>181090057</v>
      </c>
      <c r="M39" s="12">
        <v>69354464</v>
      </c>
      <c r="N39" s="12">
        <f>SUM(E39:I39)</f>
        <v>580934991.19000006</v>
      </c>
      <c r="O39" s="12">
        <f>(D39-N39)</f>
        <v>-157864076.33285725</v>
      </c>
    </row>
    <row r="40" spans="3:15">
      <c r="C40" s="2" t="s">
        <v>38</v>
      </c>
      <c r="D40" s="10">
        <f t="shared" ref="D40:L40" si="13">SUM(D41:D47)</f>
        <v>0</v>
      </c>
      <c r="E40" s="10">
        <f t="shared" si="13"/>
        <v>0</v>
      </c>
      <c r="F40" s="10">
        <f>SUM(F41:F47)</f>
        <v>0</v>
      </c>
      <c r="G40" s="10">
        <f t="shared" si="13"/>
        <v>0</v>
      </c>
      <c r="H40" s="10">
        <f t="shared" si="13"/>
        <v>0</v>
      </c>
      <c r="I40" s="10">
        <f t="shared" si="13"/>
        <v>0</v>
      </c>
      <c r="J40" s="10">
        <f t="shared" si="13"/>
        <v>0</v>
      </c>
      <c r="K40" s="10">
        <f t="shared" si="13"/>
        <v>0</v>
      </c>
      <c r="L40" s="10">
        <f t="shared" si="13"/>
        <v>0</v>
      </c>
      <c r="M40" s="10">
        <f t="shared" ref="M40" si="14">SUM(M41:M47)</f>
        <v>0</v>
      </c>
      <c r="N40" s="8">
        <f t="shared" ref="N40:N47" si="15">SUM(D40:I40)</f>
        <v>0</v>
      </c>
      <c r="O40" s="10">
        <f t="shared" ref="O40" si="16">SUM(O41:O47)</f>
        <v>0</v>
      </c>
    </row>
    <row r="41" spans="3:15">
      <c r="C41" s="3" t="s">
        <v>39</v>
      </c>
      <c r="D41" s="12">
        <f t="shared" ref="D41:D47" si="17">SUM(E41:I41)</f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f t="shared" si="15"/>
        <v>0</v>
      </c>
      <c r="O41" s="12">
        <f t="shared" ref="O41:O47" si="18">(D41-N41)</f>
        <v>0</v>
      </c>
    </row>
    <row r="42" spans="3:15">
      <c r="C42" s="3" t="s">
        <v>40</v>
      </c>
      <c r="D42" s="12">
        <f t="shared" si="17"/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f t="shared" si="15"/>
        <v>0</v>
      </c>
      <c r="O42" s="12">
        <f t="shared" si="18"/>
        <v>0</v>
      </c>
    </row>
    <row r="43" spans="3:15">
      <c r="C43" s="3" t="s">
        <v>41</v>
      </c>
      <c r="D43" s="12">
        <f t="shared" si="17"/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f t="shared" si="15"/>
        <v>0</v>
      </c>
      <c r="O43" s="12">
        <f t="shared" si="18"/>
        <v>0</v>
      </c>
    </row>
    <row r="44" spans="3:15">
      <c r="C44" s="3" t="s">
        <v>42</v>
      </c>
      <c r="D44" s="12">
        <f t="shared" si="17"/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f t="shared" si="15"/>
        <v>0</v>
      </c>
      <c r="O44" s="12">
        <f t="shared" si="18"/>
        <v>0</v>
      </c>
    </row>
    <row r="45" spans="3:15">
      <c r="C45" s="3" t="s">
        <v>43</v>
      </c>
      <c r="D45" s="12">
        <f t="shared" si="17"/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f t="shared" si="15"/>
        <v>0</v>
      </c>
      <c r="O45" s="12">
        <f t="shared" si="18"/>
        <v>0</v>
      </c>
    </row>
    <row r="46" spans="3:15">
      <c r="C46" s="3" t="s">
        <v>44</v>
      </c>
      <c r="D46" s="12">
        <f t="shared" si="17"/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f t="shared" si="15"/>
        <v>0</v>
      </c>
      <c r="O46" s="12">
        <f t="shared" si="18"/>
        <v>0</v>
      </c>
    </row>
    <row r="47" spans="3:15">
      <c r="C47" s="3" t="s">
        <v>45</v>
      </c>
      <c r="D47" s="12">
        <f t="shared" si="17"/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/>
      <c r="L47" s="12"/>
      <c r="M47" s="12"/>
      <c r="N47" s="12">
        <f t="shared" si="15"/>
        <v>0</v>
      </c>
      <c r="O47" s="12">
        <f t="shared" si="18"/>
        <v>0</v>
      </c>
    </row>
    <row r="48" spans="3:15">
      <c r="C48" s="2" t="s">
        <v>27</v>
      </c>
      <c r="D48" s="8">
        <f>SUM(D49:D57)</f>
        <v>201451286.64106986</v>
      </c>
      <c r="E48" s="8">
        <f t="shared" ref="E48" si="19">SUM(E49:E57)</f>
        <v>7403821.5099999998</v>
      </c>
      <c r="F48" s="8">
        <f>SUM(F49:F57)</f>
        <v>3806921.4699999997</v>
      </c>
      <c r="G48" s="8">
        <f t="shared" ref="G48" si="20">SUM(G49:G57)</f>
        <v>4313.49</v>
      </c>
      <c r="H48" s="8">
        <f t="shared" ref="H48:J48" si="21">SUM(H49:H57)</f>
        <v>4109099.72</v>
      </c>
      <c r="I48" s="8">
        <f t="shared" si="21"/>
        <v>3485938.94</v>
      </c>
      <c r="J48" s="8">
        <f t="shared" si="21"/>
        <v>3722186.87</v>
      </c>
      <c r="K48" s="8">
        <f>SUM(K49:K57)</f>
        <v>12241522.59</v>
      </c>
      <c r="L48" s="8">
        <f>SUM(L49:L57)</f>
        <v>1762100.84</v>
      </c>
      <c r="M48" s="8">
        <f>SUM(M49:M57)</f>
        <v>23127.94</v>
      </c>
      <c r="N48" s="8">
        <f t="shared" ref="N48:O48" si="22">SUM(N49:N57)</f>
        <v>18810095.130000003</v>
      </c>
      <c r="O48" s="8">
        <f t="shared" si="22"/>
        <v>182641191.51106986</v>
      </c>
    </row>
    <row r="49" spans="3:15">
      <c r="C49" s="3" t="s">
        <v>28</v>
      </c>
      <c r="D49" s="12">
        <v>15612377.208324177</v>
      </c>
      <c r="E49" s="9">
        <v>100772</v>
      </c>
      <c r="F49" s="9">
        <v>142001.29999999999</v>
      </c>
      <c r="G49" s="9">
        <v>4313.49</v>
      </c>
      <c r="H49" s="9">
        <v>972804.90999999992</v>
      </c>
      <c r="I49" s="9">
        <v>1214359.43</v>
      </c>
      <c r="J49" s="9">
        <v>3052842.42</v>
      </c>
      <c r="K49" s="9">
        <v>217733.6</v>
      </c>
      <c r="L49" s="9">
        <v>54870</v>
      </c>
      <c r="M49" s="9">
        <v>0</v>
      </c>
      <c r="N49" s="12">
        <f t="shared" ref="N49:N57" si="23">SUM(E49:I49)</f>
        <v>2434251.13</v>
      </c>
      <c r="O49" s="12">
        <f t="shared" ref="O49:O57" si="24">(D49-N49)</f>
        <v>13178126.078324176</v>
      </c>
    </row>
    <row r="50" spans="3:15">
      <c r="C50" s="3" t="s">
        <v>29</v>
      </c>
      <c r="D50" s="12">
        <v>1734942.7799130986</v>
      </c>
      <c r="E50" s="12">
        <v>54870</v>
      </c>
      <c r="F50" s="12">
        <v>0</v>
      </c>
      <c r="G50" s="12">
        <v>0</v>
      </c>
      <c r="H50" s="12">
        <v>2203159.12</v>
      </c>
      <c r="I50" s="12">
        <v>153205.39000000001</v>
      </c>
      <c r="J50" s="12">
        <v>168318.03999999998</v>
      </c>
      <c r="K50" s="12">
        <v>0</v>
      </c>
      <c r="L50" s="12">
        <v>0</v>
      </c>
      <c r="M50" s="12">
        <v>0</v>
      </c>
      <c r="N50" s="12">
        <f t="shared" si="23"/>
        <v>2411234.5100000002</v>
      </c>
      <c r="O50" s="12">
        <f t="shared" si="24"/>
        <v>-676291.73008690169</v>
      </c>
    </row>
    <row r="51" spans="3:15">
      <c r="C51" s="3" t="s">
        <v>30</v>
      </c>
      <c r="D51" s="12">
        <v>128334.78358005012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f t="shared" si="23"/>
        <v>0</v>
      </c>
      <c r="O51" s="12">
        <f t="shared" si="24"/>
        <v>128334.78358005012</v>
      </c>
    </row>
    <row r="52" spans="3:15">
      <c r="C52" s="3" t="s">
        <v>31</v>
      </c>
      <c r="D52" s="12">
        <v>89852601.860292539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11972874.720000001</v>
      </c>
      <c r="L52" s="12">
        <v>0</v>
      </c>
      <c r="M52" s="12">
        <v>0</v>
      </c>
      <c r="N52" s="12">
        <f t="shared" si="23"/>
        <v>0</v>
      </c>
      <c r="O52" s="12">
        <f t="shared" si="24"/>
        <v>89852601.860292539</v>
      </c>
    </row>
    <row r="53" spans="3:15">
      <c r="C53" s="3" t="s">
        <v>32</v>
      </c>
      <c r="D53" s="12">
        <v>32701018.347419366</v>
      </c>
      <c r="E53" s="12">
        <v>249806</v>
      </c>
      <c r="F53" s="12">
        <v>3664920.17</v>
      </c>
      <c r="G53" s="12">
        <v>0</v>
      </c>
      <c r="H53" s="12">
        <v>933135.69</v>
      </c>
      <c r="I53" s="12">
        <v>2118374.12</v>
      </c>
      <c r="J53" s="12">
        <v>429026.41</v>
      </c>
      <c r="K53" s="12">
        <v>50914.270000000004</v>
      </c>
      <c r="L53" s="12">
        <v>1707230.84</v>
      </c>
      <c r="M53" s="12">
        <v>23127.94</v>
      </c>
      <c r="N53" s="12">
        <f t="shared" si="23"/>
        <v>6966235.9799999995</v>
      </c>
      <c r="O53" s="12">
        <f t="shared" si="24"/>
        <v>25734782.367419366</v>
      </c>
    </row>
    <row r="54" spans="3:15">
      <c r="C54" s="3" t="s">
        <v>46</v>
      </c>
      <c r="D54" s="12"/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f t="shared" si="23"/>
        <v>0</v>
      </c>
      <c r="O54" s="12">
        <f t="shared" si="24"/>
        <v>0</v>
      </c>
    </row>
    <row r="55" spans="3:15">
      <c r="C55" s="3" t="s">
        <v>47</v>
      </c>
      <c r="D55" s="12">
        <v>18025000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f t="shared" si="23"/>
        <v>0</v>
      </c>
      <c r="O55" s="12">
        <f t="shared" si="24"/>
        <v>18025000</v>
      </c>
    </row>
    <row r="56" spans="3:15">
      <c r="C56" s="3" t="s">
        <v>33</v>
      </c>
      <c r="D56" s="12">
        <v>41696344.774540648</v>
      </c>
      <c r="E56" s="12">
        <v>6998373.5099999998</v>
      </c>
      <c r="F56" s="12">
        <v>0</v>
      </c>
      <c r="G56" s="12">
        <v>0</v>
      </c>
      <c r="H56" s="12">
        <v>0</v>
      </c>
      <c r="I56" s="12">
        <v>0</v>
      </c>
      <c r="J56" s="12">
        <v>72000</v>
      </c>
      <c r="K56" s="12">
        <v>0</v>
      </c>
      <c r="L56" s="12">
        <v>0</v>
      </c>
      <c r="M56" s="12">
        <v>0</v>
      </c>
      <c r="N56" s="12">
        <f t="shared" si="23"/>
        <v>6998373.5099999998</v>
      </c>
      <c r="O56" s="12">
        <f t="shared" si="24"/>
        <v>34697971.26454065</v>
      </c>
    </row>
    <row r="57" spans="3:15">
      <c r="C57" s="3" t="s">
        <v>48</v>
      </c>
      <c r="D57" s="12">
        <v>1700666.8869999999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f t="shared" si="23"/>
        <v>0</v>
      </c>
      <c r="O57" s="12">
        <f t="shared" si="24"/>
        <v>1700666.8869999999</v>
      </c>
    </row>
    <row r="58" spans="3:15">
      <c r="C58" s="2" t="s">
        <v>49</v>
      </c>
      <c r="D58" s="8">
        <f>SUM(D59:D62)</f>
        <v>6126623838.0199995</v>
      </c>
      <c r="E58" s="8">
        <f t="shared" ref="E58:M58" si="25">SUM(E59:E62)</f>
        <v>38261894.420000002</v>
      </c>
      <c r="F58" s="8">
        <f>SUM(F59:F60)</f>
        <v>70638800.200000003</v>
      </c>
      <c r="G58" s="8">
        <f t="shared" si="25"/>
        <v>108729717.53999998</v>
      </c>
      <c r="H58" s="8">
        <f t="shared" si="25"/>
        <v>98818792.539999992</v>
      </c>
      <c r="I58" s="8">
        <f t="shared" si="25"/>
        <v>62095978.220000006</v>
      </c>
      <c r="J58" s="8">
        <f t="shared" si="25"/>
        <v>149667412.98000002</v>
      </c>
      <c r="K58" s="8">
        <f t="shared" si="25"/>
        <v>93057569.659999996</v>
      </c>
      <c r="L58" s="8">
        <f t="shared" si="25"/>
        <v>215137569.35000002</v>
      </c>
      <c r="M58" s="8">
        <f t="shared" si="25"/>
        <v>81010078.310000002</v>
      </c>
      <c r="N58" s="8">
        <f t="shared" ref="N58:O58" si="26">SUM(N59:N62)</f>
        <v>378545182.91999996</v>
      </c>
      <c r="O58" s="8">
        <f t="shared" si="26"/>
        <v>5748078655.0999994</v>
      </c>
    </row>
    <row r="59" spans="3:15">
      <c r="C59" s="3" t="s">
        <v>50</v>
      </c>
      <c r="D59" s="12">
        <v>1529449733.24</v>
      </c>
      <c r="E59" s="12">
        <v>0</v>
      </c>
      <c r="F59" s="12">
        <v>27298227.139999997</v>
      </c>
      <c r="G59" s="12">
        <v>3349484.35</v>
      </c>
      <c r="H59" s="12">
        <v>6452875.25</v>
      </c>
      <c r="I59" s="12">
        <v>7060730.6699999999</v>
      </c>
      <c r="J59" s="12">
        <v>85220220.780000001</v>
      </c>
      <c r="K59" s="12">
        <v>0</v>
      </c>
      <c r="L59" s="12">
        <v>26467803.870000001</v>
      </c>
      <c r="M59" s="12">
        <v>26306954.969999999</v>
      </c>
      <c r="N59" s="12">
        <f>SUM(E59:I59)</f>
        <v>44161317.409999996</v>
      </c>
      <c r="O59" s="12">
        <f>(D59-N59)</f>
        <v>1485288415.8299999</v>
      </c>
    </row>
    <row r="60" spans="3:15">
      <c r="C60" s="3" t="s">
        <v>51</v>
      </c>
      <c r="D60" s="12">
        <v>4597174104.7799997</v>
      </c>
      <c r="E60" s="12">
        <v>38261894.420000002</v>
      </c>
      <c r="F60" s="12">
        <v>43340573.060000002</v>
      </c>
      <c r="G60" s="12">
        <v>105380233.18999998</v>
      </c>
      <c r="H60" s="12">
        <v>92365917.289999992</v>
      </c>
      <c r="I60" s="12">
        <v>55035247.550000004</v>
      </c>
      <c r="J60" s="12">
        <v>64447192.200000003</v>
      </c>
      <c r="K60" s="12">
        <v>93057569.659999996</v>
      </c>
      <c r="L60" s="12">
        <v>188669765.48000002</v>
      </c>
      <c r="M60" s="12">
        <v>54703123.339999996</v>
      </c>
      <c r="N60" s="12">
        <f>SUM(E60:I60)</f>
        <v>334383865.50999999</v>
      </c>
      <c r="O60" s="12">
        <f>(D60-N60)</f>
        <v>4262790239.2699995</v>
      </c>
    </row>
    <row r="61" spans="3:15">
      <c r="C61" s="3" t="s">
        <v>52</v>
      </c>
      <c r="D61" s="12">
        <f>SUM(E61:I61)</f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f>SUM(E61:I61)</f>
        <v>0</v>
      </c>
      <c r="O61" s="12">
        <f>(N61-D61)</f>
        <v>0</v>
      </c>
    </row>
    <row r="62" spans="3:15">
      <c r="C62" s="3" t="s">
        <v>53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f>SUM(E62:I62)</f>
        <v>0</v>
      </c>
      <c r="O62" s="12">
        <f>(N62-D62)</f>
        <v>0</v>
      </c>
    </row>
    <row r="63" spans="3:15">
      <c r="C63" s="2" t="s">
        <v>54</v>
      </c>
      <c r="D63" s="8">
        <f t="shared" ref="D63" si="27">SUM(D64:D65)</f>
        <v>0</v>
      </c>
      <c r="E63" s="8">
        <f t="shared" ref="E63:F63" si="28">SUM(E64:E66)</f>
        <v>0</v>
      </c>
      <c r="F63" s="8">
        <f t="shared" si="28"/>
        <v>0</v>
      </c>
      <c r="G63" s="8">
        <f>SUM(G64:G66)</f>
        <v>0</v>
      </c>
      <c r="H63" s="8">
        <f t="shared" ref="H63:L63" si="29">SUM(H64:H66)</f>
        <v>0</v>
      </c>
      <c r="I63" s="8">
        <f t="shared" si="29"/>
        <v>0</v>
      </c>
      <c r="J63" s="8">
        <f t="shared" si="29"/>
        <v>0</v>
      </c>
      <c r="K63" s="8">
        <f t="shared" si="29"/>
        <v>0</v>
      </c>
      <c r="L63" s="8">
        <f t="shared" si="29"/>
        <v>0</v>
      </c>
      <c r="M63" s="8">
        <v>0</v>
      </c>
      <c r="N63" s="8">
        <f t="shared" ref="N63:O63" si="30">SUM(N64:N65)</f>
        <v>0</v>
      </c>
      <c r="O63" s="8">
        <f t="shared" si="30"/>
        <v>0</v>
      </c>
    </row>
    <row r="64" spans="3:15">
      <c r="C64" s="3" t="s">
        <v>55</v>
      </c>
      <c r="D64" s="12">
        <f>SUM(E64:I64)</f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f>SUM(E64:I64)</f>
        <v>0</v>
      </c>
      <c r="O64" s="12">
        <f>(D64-N64)</f>
        <v>0</v>
      </c>
    </row>
    <row r="65" spans="3:15">
      <c r="C65" s="3" t="s">
        <v>56</v>
      </c>
      <c r="D65" s="12">
        <f>SUM(E65:I65)</f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f>SUM(E65:I65)</f>
        <v>0</v>
      </c>
      <c r="O65" s="12">
        <f>SUM(F65:N65)</f>
        <v>0</v>
      </c>
    </row>
    <row r="66" spans="3:15">
      <c r="C66" s="2" t="s">
        <v>57</v>
      </c>
      <c r="D66" s="8">
        <f>SUM(D67:D69)</f>
        <v>0</v>
      </c>
      <c r="E66" s="8">
        <f t="shared" ref="E66:L66" si="31">SUM(E67:E69)</f>
        <v>0</v>
      </c>
      <c r="F66" s="8">
        <f t="shared" si="31"/>
        <v>0</v>
      </c>
      <c r="G66" s="8">
        <f t="shared" si="31"/>
        <v>0</v>
      </c>
      <c r="H66" s="8">
        <f t="shared" si="31"/>
        <v>0</v>
      </c>
      <c r="I66" s="8">
        <f t="shared" si="31"/>
        <v>0</v>
      </c>
      <c r="J66" s="8">
        <f t="shared" si="31"/>
        <v>0</v>
      </c>
      <c r="K66" s="8">
        <f t="shared" si="31"/>
        <v>0</v>
      </c>
      <c r="L66" s="8">
        <f t="shared" si="31"/>
        <v>0</v>
      </c>
      <c r="M66" s="8">
        <v>0</v>
      </c>
      <c r="N66" s="8">
        <f t="shared" ref="N66:O66" si="32">SUM(N67:N69)</f>
        <v>0</v>
      </c>
      <c r="O66" s="8">
        <f t="shared" si="32"/>
        <v>0</v>
      </c>
    </row>
    <row r="67" spans="3:15">
      <c r="C67" s="3" t="s">
        <v>58</v>
      </c>
      <c r="D67" s="12">
        <f>SUM(E67:I67)</f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f>SUM(E67:I67)</f>
        <v>0</v>
      </c>
      <c r="O67" s="12">
        <f>SUM(F67:N67)</f>
        <v>0</v>
      </c>
    </row>
    <row r="68" spans="3:15">
      <c r="C68" s="3" t="s">
        <v>59</v>
      </c>
      <c r="D68" s="12">
        <f>SUM(E68:I68)</f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f>SUM(E68:I68)</f>
        <v>0</v>
      </c>
      <c r="O68" s="12">
        <f>SUM(F68:N68)</f>
        <v>0</v>
      </c>
    </row>
    <row r="69" spans="3:15">
      <c r="C69" s="3" t="s">
        <v>60</v>
      </c>
      <c r="D69" s="12">
        <f>SUM(E69:I69)</f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f>SUM(E69:I69)</f>
        <v>0</v>
      </c>
      <c r="O69" s="12">
        <f>SUM(F69:N69)</f>
        <v>0</v>
      </c>
    </row>
    <row r="70" spans="3:15">
      <c r="C70" s="4" t="s">
        <v>34</v>
      </c>
      <c r="D70" s="11">
        <f t="shared" ref="D70:N70" si="33">+D12+D18+D27+D37+D40+D48+D58+D63+D66</f>
        <v>11018002026.870001</v>
      </c>
      <c r="E70" s="11">
        <f t="shared" si="33"/>
        <v>222829028.12999994</v>
      </c>
      <c r="F70" s="11">
        <f>+F12+F18+F27+F37+F40+F48+F58+F63+F66</f>
        <v>292952477.51000005</v>
      </c>
      <c r="G70" s="11">
        <f t="shared" si="33"/>
        <v>584646149.86000001</v>
      </c>
      <c r="H70" s="11">
        <f t="shared" si="33"/>
        <v>304279127.48999995</v>
      </c>
      <c r="I70" s="11">
        <f>+I12+I18+I27+I37+I40+I48+I58+I63+I66</f>
        <v>564642422.56999993</v>
      </c>
      <c r="J70" s="11">
        <f>+J12+J18+J27+J37+J40+J48+J58+J63+J66</f>
        <v>364522779.49000001</v>
      </c>
      <c r="K70" s="11">
        <f>+K12+K18+K27+K37+K40+K48+K58+K63+K66</f>
        <v>568536928.24000001</v>
      </c>
      <c r="L70" s="11">
        <f>+L12+L18+L27+L37+L40+L48+L58+L63+L66</f>
        <v>835387845.47000003</v>
      </c>
      <c r="M70" s="11">
        <f>+M12+M18+M27+M37+M40+M48+M58+M63+M66</f>
        <v>492153584.34000003</v>
      </c>
      <c r="N70" s="11">
        <f t="shared" si="33"/>
        <v>1969349205.5599999</v>
      </c>
      <c r="O70" s="11">
        <f>+O12+O18+O27+O37+O40+O48+O58+O63+O66</f>
        <v>9048652821.3100014</v>
      </c>
    </row>
    <row r="71" spans="3:15">
      <c r="C71" s="1" t="s">
        <v>61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3:15">
      <c r="C72" s="2" t="s">
        <v>62</v>
      </c>
      <c r="D72" s="13">
        <f t="shared" ref="D72:H72" si="34">SUM(D73:D74)</f>
        <v>0</v>
      </c>
      <c r="E72" s="13">
        <f t="shared" si="34"/>
        <v>0</v>
      </c>
      <c r="F72" s="13">
        <f t="shared" si="34"/>
        <v>0</v>
      </c>
      <c r="G72" s="13">
        <f t="shared" si="34"/>
        <v>0</v>
      </c>
      <c r="H72" s="13">
        <f t="shared" si="34"/>
        <v>0</v>
      </c>
      <c r="I72" s="13">
        <f>SUM(I73:I74)</f>
        <v>0</v>
      </c>
      <c r="J72" s="13">
        <f>SUM(J73:J74)</f>
        <v>0</v>
      </c>
      <c r="K72" s="13">
        <f t="shared" ref="K72:L72" si="35">SUM(K73:K74)</f>
        <v>0</v>
      </c>
      <c r="L72" s="13">
        <f t="shared" si="35"/>
        <v>0</v>
      </c>
      <c r="M72" s="13">
        <v>0</v>
      </c>
    </row>
    <row r="73" spans="3:15">
      <c r="C73" s="3" t="s">
        <v>63</v>
      </c>
      <c r="D73" s="7">
        <f>SUM(E73:I73)</f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12">
        <v>0</v>
      </c>
      <c r="K73" s="12">
        <v>0</v>
      </c>
      <c r="L73" s="12">
        <v>0</v>
      </c>
      <c r="M73" s="12">
        <v>0</v>
      </c>
      <c r="N73" s="12">
        <f>SUM(E73:I73)</f>
        <v>0</v>
      </c>
      <c r="O73" s="12">
        <f>SUM(F73:N73)</f>
        <v>0</v>
      </c>
    </row>
    <row r="74" spans="3:15">
      <c r="C74" s="3" t="s">
        <v>64</v>
      </c>
      <c r="D74" s="7">
        <f>SUM(E74:I74)</f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12">
        <v>0</v>
      </c>
      <c r="K74" s="12">
        <v>0</v>
      </c>
      <c r="L74" s="12">
        <v>0</v>
      </c>
      <c r="M74" s="12">
        <v>0</v>
      </c>
      <c r="N74" s="12">
        <f>SUM(E74:I74)</f>
        <v>0</v>
      </c>
      <c r="O74" s="12">
        <f>SUM(F74:N74)</f>
        <v>0</v>
      </c>
    </row>
    <row r="75" spans="3:15">
      <c r="C75" s="2" t="s">
        <v>65</v>
      </c>
      <c r="D75" s="13">
        <f t="shared" ref="D75:L75" si="36">SUM(D76:D77)</f>
        <v>0</v>
      </c>
      <c r="E75" s="13">
        <f t="shared" si="36"/>
        <v>0</v>
      </c>
      <c r="F75" s="13">
        <f t="shared" si="36"/>
        <v>0</v>
      </c>
      <c r="G75" s="13">
        <f t="shared" si="36"/>
        <v>0</v>
      </c>
      <c r="H75" s="13">
        <f t="shared" si="36"/>
        <v>0</v>
      </c>
      <c r="I75" s="13">
        <f t="shared" si="36"/>
        <v>0</v>
      </c>
      <c r="J75" s="13">
        <f t="shared" si="36"/>
        <v>0</v>
      </c>
      <c r="K75" s="13">
        <f t="shared" si="36"/>
        <v>0</v>
      </c>
      <c r="L75" s="13">
        <f t="shared" si="36"/>
        <v>0</v>
      </c>
      <c r="M75" s="13">
        <v>0</v>
      </c>
    </row>
    <row r="76" spans="3:15">
      <c r="C76" s="3" t="s">
        <v>66</v>
      </c>
      <c r="D76" s="7">
        <f>SUM(E76:I76)</f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12">
        <v>0</v>
      </c>
      <c r="L76" s="12">
        <v>0</v>
      </c>
      <c r="M76" s="12">
        <v>0</v>
      </c>
      <c r="N76" s="12">
        <f>SUM(E76:I76)</f>
        <v>0</v>
      </c>
      <c r="O76" s="12">
        <f>SUM(F76:N76)</f>
        <v>0</v>
      </c>
    </row>
    <row r="77" spans="3:15">
      <c r="C77" s="3" t="s">
        <v>67</v>
      </c>
      <c r="D77" s="7">
        <f>SUM(E77:I77)</f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12">
        <v>0</v>
      </c>
      <c r="L77" s="12">
        <v>0</v>
      </c>
      <c r="M77" s="12">
        <v>0</v>
      </c>
      <c r="N77" s="12">
        <f>SUM(E77:I77)</f>
        <v>0</v>
      </c>
      <c r="O77" s="12">
        <f>SUM(F77:N77)</f>
        <v>0</v>
      </c>
    </row>
    <row r="78" spans="3:15">
      <c r="C78" s="2" t="s">
        <v>68</v>
      </c>
      <c r="D78" s="13">
        <f>SUM(D79:D79)</f>
        <v>0</v>
      </c>
      <c r="E78" s="13">
        <f t="shared" ref="E78:L78" si="37">SUM(E79:E79)</f>
        <v>0</v>
      </c>
      <c r="F78" s="13">
        <f t="shared" si="37"/>
        <v>0</v>
      </c>
      <c r="G78" s="13">
        <f t="shared" si="37"/>
        <v>0</v>
      </c>
      <c r="H78" s="13">
        <f t="shared" si="37"/>
        <v>0</v>
      </c>
      <c r="I78" s="13">
        <f t="shared" si="37"/>
        <v>0</v>
      </c>
      <c r="J78" s="13">
        <f t="shared" si="37"/>
        <v>0</v>
      </c>
      <c r="K78" s="13">
        <f t="shared" si="37"/>
        <v>0</v>
      </c>
      <c r="L78" s="13">
        <f t="shared" si="37"/>
        <v>0</v>
      </c>
      <c r="M78" s="13">
        <v>0</v>
      </c>
    </row>
    <row r="79" spans="3:15">
      <c r="C79" s="3" t="s">
        <v>69</v>
      </c>
      <c r="D79" s="7">
        <f>SUM(E79:I79)</f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12">
        <v>0</v>
      </c>
      <c r="L79" s="12">
        <v>0</v>
      </c>
      <c r="M79" s="12">
        <v>0</v>
      </c>
      <c r="N79" s="12">
        <f>SUM(E79:I79)</f>
        <v>0</v>
      </c>
      <c r="O79" s="12">
        <f>SUM(F79:N79)</f>
        <v>0</v>
      </c>
    </row>
    <row r="80" spans="3:15">
      <c r="C80" s="4" t="s">
        <v>70</v>
      </c>
      <c r="D80" s="11">
        <f t="shared" ref="D80:E80" si="38">+D72+D75+D78</f>
        <v>0</v>
      </c>
      <c r="E80" s="11">
        <f t="shared" si="38"/>
        <v>0</v>
      </c>
      <c r="F80" s="11">
        <f t="shared" ref="F80:G80" si="39">+F72+F75+F78</f>
        <v>0</v>
      </c>
      <c r="G80" s="11">
        <f t="shared" si="39"/>
        <v>0</v>
      </c>
      <c r="H80" s="11">
        <f t="shared" ref="H80:L80" si="40">+H72+H75+H78</f>
        <v>0</v>
      </c>
      <c r="I80" s="11">
        <f t="shared" si="40"/>
        <v>0</v>
      </c>
      <c r="J80" s="11">
        <f t="shared" si="40"/>
        <v>0</v>
      </c>
      <c r="K80" s="11">
        <f t="shared" si="40"/>
        <v>0</v>
      </c>
      <c r="L80" s="11">
        <f t="shared" si="40"/>
        <v>0</v>
      </c>
      <c r="M80" s="11">
        <v>0</v>
      </c>
      <c r="N80" s="11">
        <f t="shared" ref="N80:O80" si="41">+N72+N75+N78</f>
        <v>0</v>
      </c>
      <c r="O80" s="11">
        <f t="shared" si="41"/>
        <v>0</v>
      </c>
    </row>
    <row r="81" spans="3:1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3:15" ht="16.5" thickBot="1">
      <c r="C82" s="20" t="s">
        <v>71</v>
      </c>
      <c r="D82" s="21">
        <f t="shared" ref="D82:N82" si="42">+D70+D80</f>
        <v>11018002026.870001</v>
      </c>
      <c r="E82" s="21">
        <f>+E70+E80</f>
        <v>222829028.12999994</v>
      </c>
      <c r="F82" s="21">
        <f>+F70+F80</f>
        <v>292952477.51000005</v>
      </c>
      <c r="G82" s="21">
        <f t="shared" si="42"/>
        <v>584646149.86000001</v>
      </c>
      <c r="H82" s="21">
        <f t="shared" si="42"/>
        <v>304279127.48999995</v>
      </c>
      <c r="I82" s="21">
        <f t="shared" si="42"/>
        <v>564642422.56999993</v>
      </c>
      <c r="J82" s="21">
        <f>+J70+J80</f>
        <v>364522779.49000001</v>
      </c>
      <c r="K82" s="21">
        <f>+K70+K80</f>
        <v>568536928.24000001</v>
      </c>
      <c r="L82" s="21">
        <f t="shared" ref="L82:M82" si="43">+L70+L80</f>
        <v>835387845.47000003</v>
      </c>
      <c r="M82" s="21">
        <f t="shared" si="43"/>
        <v>492153584.34000003</v>
      </c>
      <c r="N82" s="21">
        <f t="shared" si="42"/>
        <v>1969349205.5599999</v>
      </c>
      <c r="O82" s="21">
        <f>+O70+O80</f>
        <v>9048652821.3100014</v>
      </c>
    </row>
    <row r="83" spans="3:15" ht="15.75" thickTop="1"/>
    <row r="87" spans="3:15">
      <c r="C87" s="38" t="s">
        <v>86</v>
      </c>
      <c r="D87" s="38"/>
    </row>
    <row r="88" spans="3:15">
      <c r="C88" s="36" t="s">
        <v>87</v>
      </c>
      <c r="D88" s="36"/>
    </row>
  </sheetData>
  <dataConsolidate/>
  <mergeCells count="8">
    <mergeCell ref="P8:T8"/>
    <mergeCell ref="P7:T7"/>
    <mergeCell ref="C88:D88"/>
    <mergeCell ref="C1:I1"/>
    <mergeCell ref="C6:O6"/>
    <mergeCell ref="C8:O8"/>
    <mergeCell ref="C7:O7"/>
    <mergeCell ref="C87:D87"/>
  </mergeCells>
  <printOptions horizontalCentered="1"/>
  <pageMargins left="0.23622047244094491" right="0.23622047244094491" top="0.74803149606299213" bottom="0.74803149606299213" header="0.19685039370078741" footer="0.19685039370078741"/>
  <pageSetup scale="30" fitToHeight="0" orientation="portrait" r:id="rId1"/>
  <rowBreaks count="1" manualBreakCount="1">
    <brk id="46" min="2" max="13" man="1"/>
  </rowBreaks>
  <ignoredErrors>
    <ignoredError sqref="D37 D48 D63 D75 D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Inocencia Ines Fortunato Alcantara</cp:lastModifiedBy>
  <cp:lastPrinted>2022-09-06T11:34:34Z</cp:lastPrinted>
  <dcterms:created xsi:type="dcterms:W3CDTF">2018-04-17T18:57:16Z</dcterms:created>
  <dcterms:modified xsi:type="dcterms:W3CDTF">2022-10-06T12:36:25Z</dcterms:modified>
</cp:coreProperties>
</file>