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esus.santana\OneDrive - EGEHID\Escritorio\"/>
    </mc:Choice>
  </mc:AlternateContent>
  <xr:revisionPtr revIDLastSave="0" documentId="13_ncr:1_{310913F3-81A5-4BED-A2BF-1274F458254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0" i="3" l="1"/>
  <c r="K69" i="3"/>
  <c r="L69" i="3" s="1"/>
  <c r="K67" i="3"/>
  <c r="L67" i="3" s="1"/>
  <c r="K66" i="3"/>
  <c r="L66" i="3" s="1"/>
  <c r="K64" i="3"/>
  <c r="L64" i="3" s="1"/>
  <c r="K63" i="3"/>
  <c r="K62" i="3"/>
  <c r="L62" i="3" s="1"/>
  <c r="K61" i="3"/>
  <c r="L61" i="3" s="1"/>
  <c r="K60" i="3"/>
  <c r="L60" i="3" s="1"/>
  <c r="K59" i="3"/>
  <c r="L59" i="3" s="1"/>
  <c r="K46" i="3"/>
  <c r="K43" i="3"/>
  <c r="L43" i="3" s="1"/>
  <c r="K41" i="3"/>
  <c r="L41" i="3" s="1"/>
  <c r="K39" i="3"/>
  <c r="L39" i="3" s="1"/>
  <c r="K38" i="3"/>
  <c r="L38" i="3" s="1"/>
  <c r="K37" i="3"/>
  <c r="L37" i="3" s="1"/>
  <c r="K36" i="3"/>
  <c r="K35" i="3"/>
  <c r="K34" i="3"/>
  <c r="L34" i="3" s="1"/>
  <c r="K33" i="3"/>
  <c r="K31" i="3"/>
  <c r="K30" i="3"/>
  <c r="L30" i="3" s="1"/>
  <c r="K29" i="3"/>
  <c r="L29" i="3" s="1"/>
  <c r="K28" i="3"/>
  <c r="L28" i="3" s="1"/>
  <c r="K27" i="3"/>
  <c r="K26" i="3"/>
  <c r="L26" i="3" s="1"/>
  <c r="K25" i="3"/>
  <c r="L25" i="3" s="1"/>
  <c r="K24" i="3"/>
  <c r="K23" i="3"/>
  <c r="K21" i="3"/>
  <c r="K20" i="3"/>
  <c r="L20" i="3" s="1"/>
  <c r="K19" i="3"/>
  <c r="L19" i="3" s="1"/>
  <c r="K18" i="3"/>
  <c r="L18" i="3" s="1"/>
  <c r="K17" i="3"/>
  <c r="L46" i="3"/>
  <c r="L70" i="3"/>
  <c r="L27" i="3"/>
  <c r="L21" i="3"/>
  <c r="L36" i="3"/>
  <c r="L31" i="3"/>
  <c r="L17" i="3"/>
  <c r="L63" i="3"/>
  <c r="L35" i="3"/>
  <c r="L33" i="3"/>
  <c r="L23" i="3"/>
  <c r="L90" i="3"/>
  <c r="L78" i="3"/>
  <c r="K90" i="3"/>
  <c r="K89" i="3"/>
  <c r="L89" i="3" s="1"/>
  <c r="K87" i="3"/>
  <c r="L87" i="3" s="1"/>
  <c r="K86" i="3"/>
  <c r="L86" i="3" s="1"/>
  <c r="K84" i="3"/>
  <c r="L84" i="3" s="1"/>
  <c r="K83" i="3"/>
  <c r="L83" i="3" s="1"/>
  <c r="K79" i="3"/>
  <c r="L79" i="3" s="1"/>
  <c r="K78" i="3"/>
  <c r="K77" i="3"/>
  <c r="K75" i="3"/>
  <c r="L75" i="3" s="1"/>
  <c r="K74" i="3"/>
  <c r="K73" i="3" s="1"/>
  <c r="B22" i="3"/>
  <c r="K76" i="3" l="1"/>
  <c r="L77" i="3"/>
  <c r="L76" i="3" s="1"/>
  <c r="K22" i="3"/>
  <c r="L24" i="3"/>
  <c r="L22" i="3" s="1"/>
  <c r="L16" i="3"/>
  <c r="K16" i="3"/>
  <c r="B16" i="3" l="1"/>
  <c r="B45" i="3"/>
  <c r="K45" i="3" s="1"/>
  <c r="L45" i="3" s="1"/>
  <c r="B44" i="3"/>
  <c r="K44" i="3" s="1"/>
  <c r="L44" i="3" l="1"/>
  <c r="C16" i="3"/>
  <c r="J88" i="3"/>
  <c r="J85" i="3"/>
  <c r="J82" i="3"/>
  <c r="J76" i="3"/>
  <c r="J73" i="3"/>
  <c r="J68" i="3"/>
  <c r="J50" i="3"/>
  <c r="J42" i="3"/>
  <c r="J32" i="3"/>
  <c r="J22" i="3"/>
  <c r="J16" i="3"/>
  <c r="J90" i="3" l="1"/>
  <c r="I88" i="3" l="1"/>
  <c r="I85" i="3"/>
  <c r="I82" i="3"/>
  <c r="I90" i="3" s="1"/>
  <c r="I76" i="3"/>
  <c r="I73" i="3"/>
  <c r="I68" i="3"/>
  <c r="I50" i="3"/>
  <c r="I42" i="3"/>
  <c r="I32" i="3"/>
  <c r="I22" i="3"/>
  <c r="I16" i="3"/>
  <c r="H88" i="3" l="1"/>
  <c r="H85" i="3"/>
  <c r="H82" i="3"/>
  <c r="H76" i="3"/>
  <c r="H73" i="3"/>
  <c r="H68" i="3"/>
  <c r="H50" i="3"/>
  <c r="H42" i="3"/>
  <c r="H32" i="3"/>
  <c r="H22" i="3"/>
  <c r="H16" i="3"/>
  <c r="H90" i="3" l="1"/>
  <c r="G88" i="3"/>
  <c r="G85" i="3"/>
  <c r="G82" i="3"/>
  <c r="G76" i="3"/>
  <c r="G73" i="3"/>
  <c r="G68" i="3"/>
  <c r="G50" i="3"/>
  <c r="G42" i="3"/>
  <c r="G32" i="3"/>
  <c r="G22" i="3"/>
  <c r="G16" i="3"/>
  <c r="G90" i="3" l="1"/>
  <c r="F88" i="3"/>
  <c r="F85" i="3"/>
  <c r="F82" i="3"/>
  <c r="F76" i="3"/>
  <c r="F73" i="3"/>
  <c r="F68" i="3"/>
  <c r="F50" i="3"/>
  <c r="F42" i="3"/>
  <c r="F32" i="3"/>
  <c r="F22" i="3"/>
  <c r="F16" i="3"/>
  <c r="F90" i="3" l="1"/>
  <c r="E88" i="3"/>
  <c r="E85" i="3"/>
  <c r="E82" i="3"/>
  <c r="E76" i="3"/>
  <c r="E73" i="3"/>
  <c r="E68" i="3"/>
  <c r="E50" i="3"/>
  <c r="E42" i="3"/>
  <c r="E32" i="3"/>
  <c r="E22" i="3"/>
  <c r="E16" i="3"/>
  <c r="E90" i="3" l="1"/>
  <c r="D88" i="3"/>
  <c r="D85" i="3"/>
  <c r="D82" i="3"/>
  <c r="D76" i="3"/>
  <c r="D73" i="3"/>
  <c r="D68" i="3"/>
  <c r="D50" i="3"/>
  <c r="D42" i="3"/>
  <c r="D32" i="3"/>
  <c r="D22" i="3"/>
  <c r="D90" i="3" l="1"/>
  <c r="D16" i="3" l="1"/>
  <c r="B89" i="3" l="1"/>
  <c r="B88" i="3" s="1"/>
  <c r="B87" i="3"/>
  <c r="B86" i="3"/>
  <c r="B84" i="3"/>
  <c r="B83" i="3"/>
  <c r="C85" i="3"/>
  <c r="C82" i="3"/>
  <c r="B78" i="3"/>
  <c r="B79" i="3"/>
  <c r="B77" i="3"/>
  <c r="C76" i="3"/>
  <c r="C73" i="3"/>
  <c r="B75" i="3"/>
  <c r="B74" i="3"/>
  <c r="L74" i="3" s="1"/>
  <c r="L73" i="3" s="1"/>
  <c r="C68" i="3"/>
  <c r="B71" i="3"/>
  <c r="B72" i="3"/>
  <c r="K72" i="3" s="1"/>
  <c r="L72" i="3" s="1"/>
  <c r="B65" i="3"/>
  <c r="C50" i="3"/>
  <c r="B52" i="3"/>
  <c r="K52" i="3" s="1"/>
  <c r="L52" i="3" s="1"/>
  <c r="B53" i="3"/>
  <c r="B54" i="3"/>
  <c r="K54" i="3" s="1"/>
  <c r="L54" i="3" s="1"/>
  <c r="B55" i="3"/>
  <c r="B56" i="3"/>
  <c r="B57" i="3"/>
  <c r="B51" i="3"/>
  <c r="B47" i="3"/>
  <c r="K47" i="3" s="1"/>
  <c r="B48" i="3"/>
  <c r="K48" i="3" s="1"/>
  <c r="L48" i="3" s="1"/>
  <c r="B49" i="3"/>
  <c r="K49" i="3" s="1"/>
  <c r="L49" i="3" s="1"/>
  <c r="C32" i="3"/>
  <c r="C22" i="3"/>
  <c r="B40" i="3"/>
  <c r="C88" i="3"/>
  <c r="C42" i="3"/>
  <c r="B32" i="3" l="1"/>
  <c r="K40" i="3"/>
  <c r="K56" i="3"/>
  <c r="L56" i="3"/>
  <c r="B68" i="3"/>
  <c r="K71" i="3"/>
  <c r="L47" i="3"/>
  <c r="L42" i="3" s="1"/>
  <c r="K42" i="3"/>
  <c r="K55" i="3"/>
  <c r="L55" i="3" s="1"/>
  <c r="K51" i="3"/>
  <c r="L51" i="3"/>
  <c r="B58" i="3"/>
  <c r="K65" i="3"/>
  <c r="K57" i="3"/>
  <c r="L57" i="3"/>
  <c r="K53" i="3"/>
  <c r="L53" i="3" s="1"/>
  <c r="B42" i="3"/>
  <c r="B73" i="3"/>
  <c r="B50" i="3"/>
  <c r="B85" i="3"/>
  <c r="B82" i="3"/>
  <c r="B76" i="3"/>
  <c r="C90" i="3"/>
  <c r="L40" i="3" l="1"/>
  <c r="L32" i="3" s="1"/>
  <c r="K32" i="3"/>
  <c r="L50" i="3"/>
  <c r="L65" i="3"/>
  <c r="L58" i="3" s="1"/>
  <c r="K58" i="3"/>
  <c r="L71" i="3"/>
  <c r="L68" i="3" s="1"/>
  <c r="K68" i="3"/>
  <c r="B80" i="3"/>
  <c r="K50" i="3"/>
  <c r="B90" i="3"/>
  <c r="K15" i="3" l="1"/>
  <c r="K80" i="3"/>
  <c r="K92" i="3" s="1"/>
  <c r="L15" i="3"/>
  <c r="L80" i="3"/>
  <c r="L92" i="3" s="1"/>
  <c r="B15" i="3"/>
  <c r="C58" i="3"/>
  <c r="C15" i="3" s="1"/>
  <c r="D58" i="3"/>
  <c r="D80" i="3" s="1"/>
  <c r="D92" i="3" s="1"/>
  <c r="E58" i="3"/>
  <c r="E80" i="3" s="1"/>
  <c r="E92" i="3" s="1"/>
  <c r="C80" i="3" l="1"/>
  <c r="C92" i="3" s="1"/>
  <c r="B92" i="3"/>
  <c r="D15" i="3"/>
  <c r="E15" i="3"/>
  <c r="F58" i="3"/>
  <c r="F15" i="3" s="1"/>
  <c r="G58" i="3"/>
  <c r="G80" i="3" s="1"/>
  <c r="G92" i="3" s="1"/>
  <c r="H58" i="3"/>
  <c r="H80" i="3" s="1"/>
  <c r="H92" i="3" s="1"/>
  <c r="J58" i="3"/>
  <c r="J80" i="3" s="1"/>
  <c r="J92" i="3" s="1"/>
  <c r="I58" i="3"/>
  <c r="I80" i="3" s="1"/>
  <c r="I92" i="3" s="1"/>
  <c r="G15" i="3" l="1"/>
  <c r="F80" i="3"/>
  <c r="F92" i="3" s="1"/>
  <c r="H15" i="3"/>
  <c r="I15" i="3"/>
  <c r="J1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<sst xmlns="http://schemas.openxmlformats.org/spreadsheetml/2006/main" count="93" uniqueCount="93">
  <si>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</si>
  <si>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</si>
  <si>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</si>
  <si>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</si>
  <si>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</si>
  <si>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</si>
  <si>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</si>
  <si>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</si>
  <si>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</si>
  <si>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</si>
  <si>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</si>
  <si>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</si>
  <si>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</si>
  <si>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</si>
  <si>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</si>
  <si>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</si>
  <si>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</si>
  <si>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</si>
  <si>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</si>
  <si>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</si>
  <si>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</si>
  <si>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</si>
  <si>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</si>
  <si>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</si>
  <si>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</si>
  <si>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</si>
  <si>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</si>
  <si>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</si>
  <si>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</si>
  <si>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</si>
  <si>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</si>
  <si>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</si>
  <si>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</si>
  <si>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</si>
  <si>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</si>
  <si>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</si>
  <si>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</si>
  <si>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</si>
  <si>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</si>
  <si>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</si>
  <si>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</si>
  <si>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</si>
  <si>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</si>
  <si>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</si>
  <si>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</si>
  <si>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</si>
  <si>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</si>
  <si>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</si>
  <si>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</si>
  <si>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</si>
  <si>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</si>
  <si>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</si>
  <si>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</si>
  <si>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</si>
  <si>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</si>
  <si>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</si>
  <si>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</si>
  <si>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</si>
  <si>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</si>
  <si>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</si>
  <si>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</si>
  <si>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</si>
  <si>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</si>
  <si>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</si>
  <si>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</si>
  <si>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</si>
  <si>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</si>
  <si>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</si>
  <si>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</si>
  <si>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</si>
  <si>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</si>
  <si>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</si>
  <si>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</si>
  <si>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</si>
  <si>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</si>
  <si>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</si>
  <si>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</si>
  <si>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</si>
  <si>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</si>
  <si>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</si>
  <si>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</si>
  <si>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</si>
  <si>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</si>
  <si>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</si>
  <si>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</si>
  <si>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</si>
  <si>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 xml:space="preserve">  Ejecución de Gastos y Aplicaciones Financieras </t>
  </si>
  <si>
    <t>(Valores en RD$)</t>
  </si>
  <si>
    <t>Jesus Santana</t>
  </si>
  <si>
    <t>Encargado de Presupuesto</t>
  </si>
  <si>
    <t xml:space="preserve"> Acumulado a la fecha</t>
  </si>
  <si>
    <t>Total devengado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</si>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</sst>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4" fillId="0" borderId="0" xfId="1" applyNumberFormat="1" applyFont="1"/>
    <xf numFmtId="0" fontId="2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818030</xdr:colOff>
      <xdr:row>4</xdr:row>
      <xdr:rowOff>70918</xdr:rowOff>
    </xdr:from>
    <xdr:ext cx="2550036" cy="867259"/>
    <xdr:pic>
      <xdr:nvPicPr>
        <xdr:cNvPr id="3" name="Imagen 3">
          <a:extLst>
            <a:ext uri="{FF2B5EF4-FFF2-40B4-BE49-F238E27FC236}">
              <a16:creationId xmlns:a16="http://schemas.microsoft.com/office/drawing/2014/main" id="{41AB89FA-D6AD-4E74-B720-626335815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98559" y="1012212"/>
          <a:ext cx="2550036" cy="86725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5"/>
  <sheetViews>
    <sheetView showGridLines="0" tabSelected="1" view="pageBreakPreview" zoomScale="85" zoomScaleNormal="70" zoomScaleSheetLayoutView="85" workbookViewId="0">
      <pane xSplit="1" topLeftCell="B1" activePane="topRight" state="frozen"/>
      <selection pane="topRight" activeCell="K16" sqref="K16"/>
    </sheetView>
  </sheetViews>
  <sheetFormatPr baseColWidth="10" defaultColWidth="9.140625" defaultRowHeight="15"/>
  <cols>
    <col min="1" max="1" width="47.5703125" bestFit="1" customWidth="1"/>
    <col min="2" max="2" width="22.42578125" bestFit="1" customWidth="1"/>
    <col min="3" max="10" width="13.7109375" bestFit="1" customWidth="1"/>
    <col min="11" max="11" width="23" bestFit="1" customWidth="1"/>
    <col min="12" max="12" width="18.140625" bestFit="1" customWidth="1"/>
    <col min="15" max="15" width="41.42578125" customWidth="1"/>
    <col min="16" max="16" width="22.42578125" customWidth="1"/>
    <col min="17" max="17" width="20" bestFit="1" customWidth="1"/>
    <col min="18" max="18" width="22.140625" bestFit="1" customWidth="1"/>
    <col min="19" max="19" width="19.5703125" bestFit="1" customWidth="1"/>
    <col min="20" max="20" width="20.5703125" bestFit="1" customWidth="1"/>
    <col min="21" max="24" width="13.7109375" customWidth="1"/>
    <col min="25" max="25" width="20" customWidth="1"/>
    <col min="26" max="26" width="22.140625" bestFit="1" customWidth="1"/>
    <col min="27" max="28" width="12.7109375" customWidth="1"/>
    <col min="29" max="29" width="25.28515625" customWidth="1"/>
    <col min="30" max="30" width="21" customWidth="1"/>
    <col min="31" max="31" width="13.7109375" customWidth="1"/>
    <col min="32" max="32" width="15.28515625" customWidth="1"/>
    <col min="33" max="34" width="13.7109375" customWidth="1"/>
    <col min="35" max="35" width="19" bestFit="1" customWidth="1"/>
  </cols>
  <sheetData>
    <row r="1" spans="1:12" ht="18.75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2" ht="18.7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2" ht="18.7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2" ht="18.7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2" ht="18.7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2" ht="18.75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2" ht="18.75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2" ht="18.7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2" ht="11.25" customHeight="1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2" ht="16.5" customHeight="1">
      <c r="A10" s="29" t="s">
        <v>86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ht="16.5">
      <c r="A11" s="29">
        <v>2021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>
      <c r="A12" s="30" t="s">
        <v>87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2" ht="8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1:12" ht="31.5" customHeight="1">
      <c r="A14" s="5" t="s">
        <v>0</v>
      </c>
      <c r="B14" s="6" t="s">
        <v>92</v>
      </c>
      <c r="C14" s="6" t="s">
        <v>78</v>
      </c>
      <c r="D14" s="6" t="s">
        <v>79</v>
      </c>
      <c r="E14" s="6" t="s">
        <v>80</v>
      </c>
      <c r="F14" s="6" t="s">
        <v>81</v>
      </c>
      <c r="G14" s="6" t="s">
        <v>82</v>
      </c>
      <c r="H14" s="6" t="s">
        <v>83</v>
      </c>
      <c r="I14" s="6" t="s">
        <v>84</v>
      </c>
      <c r="J14" s="6" t="s">
        <v>85</v>
      </c>
      <c r="K14" s="27" t="s">
        <v>90</v>
      </c>
      <c r="L14" s="27" t="s">
        <v>91</v>
      </c>
    </row>
    <row r="15" spans="1:12" ht="15" customHeight="1">
      <c r="A15" s="1" t="s">
        <v>1</v>
      </c>
      <c r="B15" s="16">
        <f t="shared" ref="B15:D15" si="0">+B16+B22+B32+B42+B50+B58+B68+B73+B76</f>
        <v>9622890974.2714729</v>
      </c>
      <c r="C15" s="16">
        <f t="shared" si="0"/>
        <v>216821560.91</v>
      </c>
      <c r="D15" s="16">
        <f t="shared" si="0"/>
        <v>303563290.02999997</v>
      </c>
      <c r="E15" s="16">
        <f t="shared" ref="E15:F15" si="1">+E16+E22+E32+E42+E50+E58+E68+E73+E76</f>
        <v>532068024.63999999</v>
      </c>
      <c r="F15" s="16">
        <f t="shared" si="1"/>
        <v>270120060.52000004</v>
      </c>
      <c r="G15" s="16">
        <f t="shared" ref="G15:H15" si="2">+G16+G22+G32+G42+G50+G58+G68+G73+G76</f>
        <v>320710014.25999999</v>
      </c>
      <c r="H15" s="16">
        <f t="shared" si="2"/>
        <v>349392443.78999996</v>
      </c>
      <c r="I15" s="16">
        <f t="shared" ref="I15" si="3">+I16+I22+I32+I42+I50+I58+I68+I73+I76</f>
        <v>355458944.72000003</v>
      </c>
      <c r="J15" s="16">
        <f>+J16+J22+J32+J42+J50+J58+J68+J73+J76</f>
        <v>278280911.24000001</v>
      </c>
      <c r="K15" s="16">
        <f>+K16+K22+K32+K42+K50+K58+K68+K73+K76</f>
        <v>12249306224.381474</v>
      </c>
      <c r="L15" s="16">
        <f>+L16+L22+L32+L42+L50+L58+L68+L73+L76</f>
        <v>2626415250.1100006</v>
      </c>
    </row>
    <row r="16" spans="1:12">
      <c r="A16" s="2" t="s">
        <v>2</v>
      </c>
      <c r="B16" s="8">
        <f>SUM(B17:B21)</f>
        <v>3042396914.1614709</v>
      </c>
      <c r="C16" s="8">
        <f>SUM(C17:C21)</f>
        <v>162673418.19</v>
      </c>
      <c r="D16" s="8">
        <f t="shared" ref="D16" si="4">SUM(D17:D21)</f>
        <v>222382444.56999999</v>
      </c>
      <c r="E16" s="8">
        <f t="shared" ref="E16:F16" si="5">SUM(E17:E21)</f>
        <v>247615478.12</v>
      </c>
      <c r="F16" s="8">
        <f t="shared" si="5"/>
        <v>189875661.35999998</v>
      </c>
      <c r="G16" s="8">
        <f t="shared" ref="G16:H16" si="6">SUM(G17:G21)</f>
        <v>186730719.19000003</v>
      </c>
      <c r="H16" s="8">
        <f t="shared" si="6"/>
        <v>206878998.52000001</v>
      </c>
      <c r="I16" s="8">
        <f t="shared" ref="I16" si="7">SUM(I17:I21)</f>
        <v>206255904.38999999</v>
      </c>
      <c r="J16" s="8">
        <f t="shared" ref="J16" si="8">SUM(J17:J21)</f>
        <v>205347671.85000002</v>
      </c>
      <c r="K16" s="8">
        <f t="shared" ref="K16" si="9">SUM(K17:K21)</f>
        <v>4670157210.3514709</v>
      </c>
      <c r="L16" s="8">
        <f>SUM(L17:L21)</f>
        <v>1627760296.1899998</v>
      </c>
    </row>
    <row r="17" spans="1:32" ht="15" customHeight="1">
      <c r="A17" s="3" t="s">
        <v>3</v>
      </c>
      <c r="B17" s="12">
        <v>2006696452.8134499</v>
      </c>
      <c r="C17" s="12">
        <v>124319957.27</v>
      </c>
      <c r="D17" s="12">
        <v>180964175.71999997</v>
      </c>
      <c r="E17" s="12">
        <v>187798337.56</v>
      </c>
      <c r="F17" s="12">
        <v>152166814.19999999</v>
      </c>
      <c r="G17" s="12">
        <v>143451646.69</v>
      </c>
      <c r="H17" s="12">
        <v>172343229.81999999</v>
      </c>
      <c r="I17" s="12">
        <v>160178786.51999998</v>
      </c>
      <c r="J17" s="12">
        <v>160767375.84000003</v>
      </c>
      <c r="K17" s="12">
        <f>SUM(B17:J17)</f>
        <v>3288686776.4334497</v>
      </c>
      <c r="L17" s="12">
        <f>(K17-B17)</f>
        <v>1281990323.6199999</v>
      </c>
    </row>
    <row r="18" spans="1:32" ht="15" customHeight="1">
      <c r="A18" s="3" t="s">
        <v>4</v>
      </c>
      <c r="B18" s="26">
        <v>605627119.32700694</v>
      </c>
      <c r="C18" s="26">
        <v>18782276.079999998</v>
      </c>
      <c r="D18" s="26">
        <v>13722075.609999999</v>
      </c>
      <c r="E18" s="26">
        <v>20555492.359999999</v>
      </c>
      <c r="F18" s="26">
        <v>13200903.879999999</v>
      </c>
      <c r="G18" s="26">
        <v>17913426.02</v>
      </c>
      <c r="H18" s="26">
        <v>9424793.6799999997</v>
      </c>
      <c r="I18" s="26">
        <v>18726768.25</v>
      </c>
      <c r="J18" s="26">
        <v>18091672.630000003</v>
      </c>
      <c r="K18" s="12">
        <f>SUM(B18:J18)</f>
        <v>736044527.83700693</v>
      </c>
      <c r="L18" s="12">
        <f>(K18-B18)</f>
        <v>130417408.50999999</v>
      </c>
    </row>
    <row r="19" spans="1:32" ht="15" customHeight="1">
      <c r="A19" s="3" t="s">
        <v>36</v>
      </c>
      <c r="B19" s="12">
        <v>18934334.618832026</v>
      </c>
      <c r="C19" s="9">
        <v>0</v>
      </c>
      <c r="D19" s="9">
        <v>1199342.55</v>
      </c>
      <c r="E19" s="9">
        <v>1214003.73</v>
      </c>
      <c r="F19" s="9">
        <v>599317</v>
      </c>
      <c r="G19" s="9">
        <v>1435144.71</v>
      </c>
      <c r="H19" s="9">
        <v>752566.11</v>
      </c>
      <c r="I19" s="9">
        <v>3254126.23</v>
      </c>
      <c r="J19" s="9">
        <v>2796690.58</v>
      </c>
      <c r="K19" s="12">
        <f>SUM(B19:J19)</f>
        <v>30185525.528832026</v>
      </c>
      <c r="L19" s="12">
        <f>(K19-B19)</f>
        <v>11251190.91</v>
      </c>
    </row>
    <row r="20" spans="1:32" ht="15" customHeight="1">
      <c r="A20" s="3" t="s">
        <v>5</v>
      </c>
      <c r="B20" s="12">
        <v>130879104.77407205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12">
        <f>SUM(B20:J20)</f>
        <v>130879104.77407205</v>
      </c>
      <c r="L20" s="12">
        <f>(K20-B20)</f>
        <v>0</v>
      </c>
    </row>
    <row r="21" spans="1:32" ht="15" customHeight="1">
      <c r="A21" s="3" t="s">
        <v>6</v>
      </c>
      <c r="B21" s="12">
        <v>280259902.62810993</v>
      </c>
      <c r="C21" s="12">
        <v>19571184.84</v>
      </c>
      <c r="D21" s="12">
        <v>26496850.690000001</v>
      </c>
      <c r="E21" s="12">
        <v>38047644.470000006</v>
      </c>
      <c r="F21" s="12">
        <v>23908626.280000001</v>
      </c>
      <c r="G21" s="12">
        <v>23930501.770000003</v>
      </c>
      <c r="H21" s="12">
        <v>24358408.909999996</v>
      </c>
      <c r="I21" s="12">
        <v>24096223.390000001</v>
      </c>
      <c r="J21" s="12">
        <v>23691932.799999997</v>
      </c>
      <c r="K21" s="12">
        <f>SUM(B21:J21)</f>
        <v>484361275.77810985</v>
      </c>
      <c r="L21" s="12">
        <f>(K21-B21)</f>
        <v>204101373.14999992</v>
      </c>
    </row>
    <row r="22" spans="1:32">
      <c r="A22" s="2" t="s">
        <v>7</v>
      </c>
      <c r="B22" s="13">
        <f>SUM(B23:B31)</f>
        <v>647381004.41410863</v>
      </c>
      <c r="C22" s="8">
        <f t="shared" ref="C22:G22" si="10">SUM(C23:C31)</f>
        <v>12096693.84</v>
      </c>
      <c r="D22" s="8">
        <f t="shared" si="10"/>
        <v>30955016.18</v>
      </c>
      <c r="E22" s="8">
        <f t="shared" si="10"/>
        <v>33082925.599999998</v>
      </c>
      <c r="F22" s="8">
        <f t="shared" si="10"/>
        <v>28245849.589999996</v>
      </c>
      <c r="G22" s="8">
        <f t="shared" si="10"/>
        <v>30415416.259999998</v>
      </c>
      <c r="H22" s="8">
        <f t="shared" ref="H22:I22" si="11">SUM(H23:H31)</f>
        <v>25571355.789999999</v>
      </c>
      <c r="I22" s="8">
        <f t="shared" si="11"/>
        <v>25650233.529999997</v>
      </c>
      <c r="J22" s="8">
        <f t="shared" ref="J22" si="12">SUM(J23:J31)</f>
        <v>22630731.609999999</v>
      </c>
      <c r="K22" s="8">
        <f>SUM(K23:K31)</f>
        <v>856029226.81410861</v>
      </c>
      <c r="L22" s="8">
        <f t="shared" ref="L22" si="13">SUM(L23:L31)</f>
        <v>208648222.39999995</v>
      </c>
    </row>
    <row r="23" spans="1:32">
      <c r="A23" s="3" t="s">
        <v>8</v>
      </c>
      <c r="B23" s="12">
        <v>69845234.452064618</v>
      </c>
      <c r="C23" s="12">
        <v>5605815.8399999999</v>
      </c>
      <c r="D23" s="12">
        <v>16556070.609999999</v>
      </c>
      <c r="E23" s="12">
        <v>15603083.560000001</v>
      </c>
      <c r="F23" s="12">
        <v>14087841.819999998</v>
      </c>
      <c r="G23" s="12">
        <v>14754240.140000001</v>
      </c>
      <c r="H23" s="12">
        <v>10475126.35</v>
      </c>
      <c r="I23" s="12">
        <v>15832606.640000001</v>
      </c>
      <c r="J23" s="12">
        <v>13341985.16</v>
      </c>
      <c r="K23" s="12">
        <f>SUM(B23:J23)</f>
        <v>176102004.57206461</v>
      </c>
      <c r="L23" s="12">
        <f>(K23-B23)</f>
        <v>106256770.11999999</v>
      </c>
    </row>
    <row r="24" spans="1:32" ht="30">
      <c r="A24" s="3" t="s">
        <v>9</v>
      </c>
      <c r="B24" s="12">
        <v>91820750.983021885</v>
      </c>
      <c r="C24" s="7">
        <v>2939784.1</v>
      </c>
      <c r="D24" s="7">
        <v>1653882.8599999999</v>
      </c>
      <c r="E24" s="7">
        <v>656210.61</v>
      </c>
      <c r="F24" s="7">
        <v>566971.88</v>
      </c>
      <c r="G24" s="7">
        <v>2642201.58</v>
      </c>
      <c r="H24" s="7">
        <v>5402744.3499999996</v>
      </c>
      <c r="I24" s="7">
        <v>2559019.9500000002</v>
      </c>
      <c r="J24" s="7">
        <v>1459235.02</v>
      </c>
      <c r="K24" s="12">
        <f>SUM(B24:J24)</f>
        <v>109700801.33302186</v>
      </c>
      <c r="L24" s="12">
        <f>(K24-B24)</f>
        <v>17880050.349999979</v>
      </c>
    </row>
    <row r="25" spans="1:32">
      <c r="A25" s="3" t="s">
        <v>10</v>
      </c>
      <c r="B25" s="12">
        <v>14192738.150111396</v>
      </c>
      <c r="C25" s="9">
        <v>92082</v>
      </c>
      <c r="D25" s="9">
        <v>11685</v>
      </c>
      <c r="E25" s="9">
        <v>179141</v>
      </c>
      <c r="F25" s="9">
        <v>408178</v>
      </c>
      <c r="G25" s="9">
        <v>205022</v>
      </c>
      <c r="H25" s="9">
        <v>217802</v>
      </c>
      <c r="I25" s="9">
        <v>235465</v>
      </c>
      <c r="J25" s="9">
        <v>11198.2</v>
      </c>
      <c r="K25" s="12">
        <f>SUM(B25:J25)</f>
        <v>15553311.350111395</v>
      </c>
      <c r="L25" s="12">
        <f>(K25-B25)</f>
        <v>1360573.1999999993</v>
      </c>
    </row>
    <row r="26" spans="1:32" ht="18" customHeight="1">
      <c r="A26" s="3" t="s">
        <v>11</v>
      </c>
      <c r="B26" s="12">
        <v>4114843.764092912</v>
      </c>
      <c r="C26" s="9">
        <v>169588</v>
      </c>
      <c r="D26" s="9">
        <v>126745</v>
      </c>
      <c r="E26" s="9">
        <v>128765</v>
      </c>
      <c r="F26" s="9">
        <v>199067</v>
      </c>
      <c r="G26" s="9">
        <v>143880</v>
      </c>
      <c r="H26" s="9">
        <v>213645</v>
      </c>
      <c r="I26" s="9">
        <v>152408</v>
      </c>
      <c r="J26" s="9">
        <v>143348</v>
      </c>
      <c r="K26" s="12">
        <f>SUM(B26:J26)</f>
        <v>5392289.764092912</v>
      </c>
      <c r="L26" s="12">
        <f>(K26-B26)</f>
        <v>1277446</v>
      </c>
    </row>
    <row r="27" spans="1:32">
      <c r="A27" s="3" t="s">
        <v>12</v>
      </c>
      <c r="B27" s="12">
        <v>211767570.50249624</v>
      </c>
      <c r="C27" s="9">
        <v>751587.88</v>
      </c>
      <c r="D27" s="9">
        <v>6552618.8300000001</v>
      </c>
      <c r="E27" s="9">
        <v>2836598.8</v>
      </c>
      <c r="F27" s="9">
        <v>1985965.67</v>
      </c>
      <c r="G27" s="9">
        <v>4525353.58</v>
      </c>
      <c r="H27" s="9">
        <v>4053896.1</v>
      </c>
      <c r="I27" s="9">
        <v>1599244.8900000001</v>
      </c>
      <c r="J27" s="9">
        <v>1588333.6</v>
      </c>
      <c r="K27" s="12">
        <f>SUM(B27:J27)</f>
        <v>235661169.85249624</v>
      </c>
      <c r="L27" s="12">
        <f>(K27-B27)</f>
        <v>23893599.349999994</v>
      </c>
      <c r="O27" s="19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28" spans="1:32">
      <c r="A28" s="3" t="s">
        <v>13</v>
      </c>
      <c r="B28" s="12">
        <v>17259443.738326427</v>
      </c>
      <c r="C28" s="12">
        <v>0</v>
      </c>
      <c r="D28" s="12">
        <v>407663.39</v>
      </c>
      <c r="E28" s="12">
        <v>3181828.9800000004</v>
      </c>
      <c r="F28" s="12">
        <v>5172919.72</v>
      </c>
      <c r="G28" s="12">
        <v>256951.45</v>
      </c>
      <c r="H28" s="12">
        <v>399405.05</v>
      </c>
      <c r="I28" s="12">
        <v>637469.24</v>
      </c>
      <c r="J28" s="12">
        <v>103488</v>
      </c>
      <c r="K28" s="12">
        <f>SUM(B28:J28)</f>
        <v>27419169.568326425</v>
      </c>
      <c r="L28" s="12">
        <f>(K28-B28)</f>
        <v>10159725.829999998</v>
      </c>
      <c r="O28" s="19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spans="1:32" ht="45">
      <c r="A29" s="3" t="s">
        <v>14</v>
      </c>
      <c r="B29" s="12">
        <v>77838208.068721265</v>
      </c>
      <c r="C29" s="7">
        <v>852951.3899999999</v>
      </c>
      <c r="D29" s="7">
        <v>3413637.71</v>
      </c>
      <c r="E29" s="7">
        <v>4994081.74</v>
      </c>
      <c r="F29" s="7">
        <v>3480485.88</v>
      </c>
      <c r="G29" s="7">
        <v>4312893.2299999995</v>
      </c>
      <c r="H29" s="7">
        <v>2188544.27</v>
      </c>
      <c r="I29" s="7">
        <v>1551413.7</v>
      </c>
      <c r="J29" s="7">
        <v>2697566.0300000003</v>
      </c>
      <c r="K29" s="12">
        <f>SUM(B29:J29)</f>
        <v>101329782.01872125</v>
      </c>
      <c r="L29" s="12">
        <f>(K29-B29)</f>
        <v>23491573.949999988</v>
      </c>
    </row>
    <row r="30" spans="1:32" ht="30">
      <c r="A30" s="3" t="s">
        <v>15</v>
      </c>
      <c r="B30" s="12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12">
        <f>SUM(B30:J30)</f>
        <v>0</v>
      </c>
      <c r="L30" s="12">
        <f>(K30-B30)</f>
        <v>0</v>
      </c>
    </row>
    <row r="31" spans="1:32">
      <c r="A31" s="3" t="s">
        <v>37</v>
      </c>
      <c r="B31" s="12">
        <v>160542214.75527382</v>
      </c>
      <c r="C31" s="9">
        <v>1684884.63</v>
      </c>
      <c r="D31" s="9">
        <v>2232712.7799999998</v>
      </c>
      <c r="E31" s="9">
        <v>5503215.9100000001</v>
      </c>
      <c r="F31" s="9">
        <v>2344419.62</v>
      </c>
      <c r="G31" s="9">
        <v>3574874.2800000003</v>
      </c>
      <c r="H31" s="9">
        <v>2620192.67</v>
      </c>
      <c r="I31" s="9">
        <v>3082606.11</v>
      </c>
      <c r="J31" s="9">
        <v>3285577.6</v>
      </c>
      <c r="K31" s="12">
        <f>SUM(B31:J31)</f>
        <v>184870698.35527381</v>
      </c>
      <c r="L31" s="12">
        <f>(K31-B31)</f>
        <v>24328483.599999994</v>
      </c>
    </row>
    <row r="32" spans="1:32">
      <c r="A32" s="2" t="s">
        <v>16</v>
      </c>
      <c r="B32" s="8">
        <f>SUM(B33:B41)</f>
        <v>276630255.52149332</v>
      </c>
      <c r="C32" s="8">
        <f t="shared" ref="C32:G32" si="14">SUM(C33:C41)</f>
        <v>11370932.600000001</v>
      </c>
      <c r="D32" s="8">
        <f t="shared" si="14"/>
        <v>12306303.030000001</v>
      </c>
      <c r="E32" s="8">
        <f t="shared" si="14"/>
        <v>14647727.860000001</v>
      </c>
      <c r="F32" s="8">
        <f t="shared" si="14"/>
        <v>11602495.420000002</v>
      </c>
      <c r="G32" s="8">
        <f t="shared" si="14"/>
        <v>24264642.539999999</v>
      </c>
      <c r="H32" s="8">
        <f t="shared" ref="H32:I32" si="15">SUM(H33:H41)</f>
        <v>13105795.289999999</v>
      </c>
      <c r="I32" s="8">
        <f t="shared" si="15"/>
        <v>23577800.789999999</v>
      </c>
      <c r="J32" s="8">
        <f t="shared" ref="J32" si="16">SUM(J33:J41)</f>
        <v>11718855.609999999</v>
      </c>
      <c r="K32" s="8">
        <f t="shared" ref="K32:L32" si="17">SUM(K33:K41)</f>
        <v>399224808.66149336</v>
      </c>
      <c r="L32" s="8">
        <f t="shared" si="17"/>
        <v>122594553.14</v>
      </c>
    </row>
    <row r="33" spans="1:12" ht="30">
      <c r="A33" s="3" t="s">
        <v>17</v>
      </c>
      <c r="B33" s="12">
        <v>37861631.063514709</v>
      </c>
      <c r="C33" s="17">
        <v>1010561.78</v>
      </c>
      <c r="D33" s="17">
        <v>2123754.7199999997</v>
      </c>
      <c r="E33" s="17">
        <v>732625.57999999984</v>
      </c>
      <c r="F33" s="17">
        <v>2156835.2800000003</v>
      </c>
      <c r="G33" s="17">
        <v>991826.01</v>
      </c>
      <c r="H33" s="17">
        <v>354452.06</v>
      </c>
      <c r="I33" s="17">
        <v>1631836.6</v>
      </c>
      <c r="J33" s="17">
        <v>284801.19</v>
      </c>
      <c r="K33" s="12">
        <f>SUM(B33:J33)</f>
        <v>47148324.283514708</v>
      </c>
      <c r="L33" s="12">
        <f>(K33-B33)</f>
        <v>9286693.2199999988</v>
      </c>
    </row>
    <row r="34" spans="1:12">
      <c r="A34" s="3" t="s">
        <v>18</v>
      </c>
      <c r="B34" s="12">
        <v>8922226.0519022886</v>
      </c>
      <c r="C34" s="9">
        <v>11360.81</v>
      </c>
      <c r="D34" s="9">
        <v>728135.03999999992</v>
      </c>
      <c r="E34" s="9">
        <v>926079.28</v>
      </c>
      <c r="F34" s="9">
        <v>96393.46</v>
      </c>
      <c r="G34" s="9">
        <v>3610669</v>
      </c>
      <c r="H34" s="9">
        <v>6820</v>
      </c>
      <c r="I34" s="9">
        <v>69243.240000000005</v>
      </c>
      <c r="J34" s="9">
        <v>38905.550000000003</v>
      </c>
      <c r="K34" s="12">
        <f>SUM(B34:J34)</f>
        <v>14409832.431902289</v>
      </c>
      <c r="L34" s="12">
        <f>(K34-B34)</f>
        <v>5487606.3800000008</v>
      </c>
    </row>
    <row r="35" spans="1:12" ht="30">
      <c r="A35" s="3" t="s">
        <v>19</v>
      </c>
      <c r="B35" s="12">
        <v>4216415.1957450649</v>
      </c>
      <c r="C35" s="7">
        <v>240838.97</v>
      </c>
      <c r="D35" s="7">
        <v>543850.16999999993</v>
      </c>
      <c r="E35" s="7">
        <v>45087.96</v>
      </c>
      <c r="F35" s="7">
        <v>187263.53000000003</v>
      </c>
      <c r="G35" s="7">
        <v>9014.35</v>
      </c>
      <c r="H35" s="7">
        <v>219634.24999999997</v>
      </c>
      <c r="I35" s="7">
        <v>20713.86</v>
      </c>
      <c r="J35" s="7">
        <v>115641.75</v>
      </c>
      <c r="K35" s="12">
        <f>SUM(B35:J35)</f>
        <v>5598460.0357450647</v>
      </c>
      <c r="L35" s="12">
        <f>(K35-B35)</f>
        <v>1382044.8399999999</v>
      </c>
    </row>
    <row r="36" spans="1:12">
      <c r="A36" s="3" t="s">
        <v>20</v>
      </c>
      <c r="B36" s="12">
        <v>3870251.6050183424</v>
      </c>
      <c r="C36" s="9">
        <v>1775</v>
      </c>
      <c r="D36" s="9">
        <v>3694.88</v>
      </c>
      <c r="E36" s="9">
        <v>724862.4</v>
      </c>
      <c r="F36" s="9">
        <v>0</v>
      </c>
      <c r="G36" s="9">
        <v>728955.91</v>
      </c>
      <c r="H36" s="9">
        <v>439111.04</v>
      </c>
      <c r="I36" s="9">
        <v>0</v>
      </c>
      <c r="J36" s="9">
        <v>45170.98</v>
      </c>
      <c r="K36" s="12">
        <f>SUM(B36:J36)</f>
        <v>5813821.8150183428</v>
      </c>
      <c r="L36" s="12">
        <f>(K36-B36)</f>
        <v>1943570.2100000004</v>
      </c>
    </row>
    <row r="37" spans="1:12" ht="30">
      <c r="A37" s="3" t="s">
        <v>21</v>
      </c>
      <c r="B37" s="12">
        <v>11204651.936423056</v>
      </c>
      <c r="C37" s="7">
        <v>640695.38</v>
      </c>
      <c r="D37" s="7">
        <v>1938021.2700000003</v>
      </c>
      <c r="E37" s="7">
        <v>420561.9200000001</v>
      </c>
      <c r="F37" s="7">
        <v>207340.03999999998</v>
      </c>
      <c r="G37" s="7">
        <v>790910.37</v>
      </c>
      <c r="H37" s="7">
        <v>113382.70999999999</v>
      </c>
      <c r="I37" s="7">
        <v>2027030.83</v>
      </c>
      <c r="J37" s="7">
        <v>28900.77</v>
      </c>
      <c r="K37" s="12">
        <f>SUM(B37:J37)</f>
        <v>17371495.226423055</v>
      </c>
      <c r="L37" s="12">
        <f>(K37-B37)</f>
        <v>6166843.2899999991</v>
      </c>
    </row>
    <row r="38" spans="1:12" ht="30">
      <c r="A38" s="3" t="s">
        <v>22</v>
      </c>
      <c r="B38" s="12">
        <v>30645838.371094327</v>
      </c>
      <c r="C38" s="7">
        <v>2703917.12</v>
      </c>
      <c r="D38" s="7">
        <v>2076130.7699999998</v>
      </c>
      <c r="E38" s="7">
        <v>1737382.74</v>
      </c>
      <c r="F38" s="7">
        <v>994601.13</v>
      </c>
      <c r="G38" s="7">
        <v>3168029.0900000003</v>
      </c>
      <c r="H38" s="7">
        <v>791282.89</v>
      </c>
      <c r="I38" s="7">
        <v>1354739.1600000001</v>
      </c>
      <c r="J38" s="7">
        <v>1753967.23</v>
      </c>
      <c r="K38" s="12">
        <f>SUM(B38:J38)</f>
        <v>45225888.501094334</v>
      </c>
      <c r="L38" s="12">
        <f>(K38-B38)</f>
        <v>14580050.130000006</v>
      </c>
    </row>
    <row r="39" spans="1:12" ht="30">
      <c r="A39" s="3" t="s">
        <v>23</v>
      </c>
      <c r="B39" s="12">
        <v>87016906.033126175</v>
      </c>
      <c r="C39" s="12">
        <v>2832783.6700000004</v>
      </c>
      <c r="D39" s="12">
        <v>1507943.0500000003</v>
      </c>
      <c r="E39" s="12">
        <v>5198073.49</v>
      </c>
      <c r="F39" s="12">
        <v>4273862.6100000003</v>
      </c>
      <c r="G39" s="12">
        <v>3701242.6900000004</v>
      </c>
      <c r="H39" s="12">
        <v>8329004.4399999995</v>
      </c>
      <c r="I39" s="12">
        <v>3602139.7100000004</v>
      </c>
      <c r="J39" s="12">
        <v>4349909.9800000004</v>
      </c>
      <c r="K39" s="12">
        <f>SUM(B39:J39)</f>
        <v>120811865.67312616</v>
      </c>
      <c r="L39" s="12">
        <f>(K39-B39)</f>
        <v>33794959.639999986</v>
      </c>
    </row>
    <row r="40" spans="1:12" ht="30">
      <c r="A40" s="3" t="s">
        <v>38</v>
      </c>
      <c r="B40" s="12">
        <f>SUM(C40:J40)</f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12">
        <f>SUM(B40:J40)</f>
        <v>0</v>
      </c>
      <c r="L40" s="12">
        <f>(K40-B40)</f>
        <v>0</v>
      </c>
    </row>
    <row r="41" spans="1:12">
      <c r="A41" s="3" t="s">
        <v>24</v>
      </c>
      <c r="B41" s="12">
        <v>92892335.264669389</v>
      </c>
      <c r="C41" s="9">
        <v>3928999.8700000006</v>
      </c>
      <c r="D41" s="9">
        <v>3384773.13</v>
      </c>
      <c r="E41" s="9">
        <v>4863054.49</v>
      </c>
      <c r="F41" s="9">
        <v>3686199.3700000006</v>
      </c>
      <c r="G41" s="9">
        <v>11263995.119999999</v>
      </c>
      <c r="H41" s="9">
        <v>2852107.9</v>
      </c>
      <c r="I41" s="9">
        <v>14872097.389999999</v>
      </c>
      <c r="J41" s="9">
        <v>5101558.16</v>
      </c>
      <c r="K41" s="12">
        <f>SUM(B41:J41)</f>
        <v>142845120.6946694</v>
      </c>
      <c r="L41" s="12">
        <f>(K41-B41)</f>
        <v>49952785.430000007</v>
      </c>
    </row>
    <row r="42" spans="1:12">
      <c r="A42" s="2" t="s">
        <v>25</v>
      </c>
      <c r="B42" s="10">
        <f t="shared" ref="B42:C42" si="18">SUM(B43:B49)</f>
        <v>219437747.31263834</v>
      </c>
      <c r="C42" s="10">
        <f t="shared" si="18"/>
        <v>1943568.4</v>
      </c>
      <c r="D42" s="10">
        <f t="shared" ref="D42:E42" si="19">SUM(D43:D49)</f>
        <v>4289622.75</v>
      </c>
      <c r="E42" s="10">
        <f t="shared" si="19"/>
        <v>152962098.28999999</v>
      </c>
      <c r="F42" s="10">
        <f t="shared" ref="F42:G42" si="20">SUM(F43:F49)</f>
        <v>1868954.5</v>
      </c>
      <c r="G42" s="10">
        <f t="shared" si="20"/>
        <v>2028118.1600000001</v>
      </c>
      <c r="H42" s="10">
        <f t="shared" ref="H42:I42" si="21">SUM(H43:H49)</f>
        <v>10482888.76</v>
      </c>
      <c r="I42" s="10">
        <f t="shared" si="21"/>
        <v>3514638.26</v>
      </c>
      <c r="J42" s="10">
        <f t="shared" ref="J42" si="22">SUM(J43:J49)</f>
        <v>902227.82</v>
      </c>
      <c r="K42" s="10">
        <f t="shared" ref="K42:L42" si="23">SUM(K43:K49)</f>
        <v>397429864.25263834</v>
      </c>
      <c r="L42" s="10">
        <f t="shared" si="23"/>
        <v>177992116.94</v>
      </c>
    </row>
    <row r="43" spans="1:12" ht="30">
      <c r="A43" s="3" t="s">
        <v>26</v>
      </c>
      <c r="B43" s="12">
        <v>114437747.31263836</v>
      </c>
      <c r="C43" s="17">
        <v>174473.4</v>
      </c>
      <c r="D43" s="17">
        <v>4289622.75</v>
      </c>
      <c r="E43" s="17">
        <v>1488427.29</v>
      </c>
      <c r="F43" s="17">
        <v>432462.5</v>
      </c>
      <c r="G43" s="17">
        <v>1023727.16</v>
      </c>
      <c r="H43" s="17">
        <v>2517492.7599999998</v>
      </c>
      <c r="I43" s="17">
        <v>2636105.2599999998</v>
      </c>
      <c r="J43" s="17">
        <v>902227.82</v>
      </c>
      <c r="K43" s="12">
        <f>SUM(B43:J43)</f>
        <v>127902286.25263837</v>
      </c>
      <c r="L43" s="12">
        <f>(K43-B43)</f>
        <v>13464538.940000013</v>
      </c>
    </row>
    <row r="44" spans="1:12" ht="30">
      <c r="A44" s="3" t="s">
        <v>39</v>
      </c>
      <c r="B44" s="12">
        <f>SUM(C44:J44)</f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f>SUM(B44:J44)</f>
        <v>0</v>
      </c>
      <c r="L44" s="12">
        <f>(K44-B44)</f>
        <v>0</v>
      </c>
    </row>
    <row r="45" spans="1:12" ht="30">
      <c r="A45" s="3" t="s">
        <v>40</v>
      </c>
      <c r="B45" s="12">
        <f>SUM(C45:J45)</f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f>SUM(B45:J45)</f>
        <v>0</v>
      </c>
      <c r="L45" s="12">
        <f>(K45-B45)</f>
        <v>0</v>
      </c>
    </row>
    <row r="46" spans="1:12" ht="30">
      <c r="A46" s="3" t="s">
        <v>41</v>
      </c>
      <c r="B46" s="12">
        <v>105000000</v>
      </c>
      <c r="C46" s="12">
        <v>1769095</v>
      </c>
      <c r="D46" s="12">
        <v>0</v>
      </c>
      <c r="E46" s="12">
        <v>151473671</v>
      </c>
      <c r="F46" s="12">
        <v>1436492</v>
      </c>
      <c r="G46" s="12">
        <v>1004391</v>
      </c>
      <c r="H46" s="12">
        <v>7965396</v>
      </c>
      <c r="I46" s="12">
        <v>878533</v>
      </c>
      <c r="J46" s="12">
        <v>0</v>
      </c>
      <c r="K46" s="12">
        <f>SUM(B46:J46)</f>
        <v>269527578</v>
      </c>
      <c r="L46" s="12">
        <f>(K46-B46)</f>
        <v>164527578</v>
      </c>
    </row>
    <row r="47" spans="1:12" ht="30">
      <c r="A47" s="3" t="s">
        <v>42</v>
      </c>
      <c r="B47" s="12">
        <f>SUM(C47:J47)</f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f>SUM(B47:J47)</f>
        <v>0</v>
      </c>
      <c r="L47" s="12">
        <f>(K47-B47)</f>
        <v>0</v>
      </c>
    </row>
    <row r="48" spans="1:12" ht="30">
      <c r="A48" s="3" t="s">
        <v>27</v>
      </c>
      <c r="B48" s="12">
        <f>SUM(C48:J48)</f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f>SUM(B48:J48)</f>
        <v>0</v>
      </c>
      <c r="L48" s="12">
        <f>(K48-B48)</f>
        <v>0</v>
      </c>
    </row>
    <row r="49" spans="1:12" ht="30">
      <c r="A49" s="3" t="s">
        <v>43</v>
      </c>
      <c r="B49" s="12">
        <f>SUM(C49:J49)</f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f>SUM(B49:J49)</f>
        <v>0</v>
      </c>
      <c r="L49" s="12">
        <f>(K49-B49)</f>
        <v>0</v>
      </c>
    </row>
    <row r="50" spans="1:12">
      <c r="A50" s="2" t="s">
        <v>44</v>
      </c>
      <c r="B50" s="10">
        <f t="shared" ref="B50:G50" si="24">SUM(B51:B57)</f>
        <v>0</v>
      </c>
      <c r="C50" s="10">
        <f t="shared" si="24"/>
        <v>0</v>
      </c>
      <c r="D50" s="10">
        <f t="shared" si="24"/>
        <v>0</v>
      </c>
      <c r="E50" s="10">
        <f t="shared" si="24"/>
        <v>0</v>
      </c>
      <c r="F50" s="10">
        <f t="shared" si="24"/>
        <v>0</v>
      </c>
      <c r="G50" s="10">
        <f t="shared" si="24"/>
        <v>0</v>
      </c>
      <c r="H50" s="10">
        <f t="shared" ref="H50:I50" si="25">SUM(H51:H57)</f>
        <v>0</v>
      </c>
      <c r="I50" s="10">
        <f t="shared" si="25"/>
        <v>0</v>
      </c>
      <c r="J50" s="10">
        <f t="shared" ref="J50" si="26">SUM(J51:J57)</f>
        <v>0</v>
      </c>
      <c r="K50" s="8">
        <f>SUM(B50:H50)</f>
        <v>0</v>
      </c>
      <c r="L50" s="10">
        <f t="shared" ref="L50" si="27">SUM(L51:L57)</f>
        <v>0</v>
      </c>
    </row>
    <row r="51" spans="1:12" ht="30">
      <c r="A51" s="3" t="s">
        <v>45</v>
      </c>
      <c r="B51" s="12">
        <f>SUM(C51:J51)</f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f>SUM(B51:H51)</f>
        <v>0</v>
      </c>
      <c r="L51" s="12">
        <f>(B51-K51)</f>
        <v>0</v>
      </c>
    </row>
    <row r="52" spans="1:12" ht="30">
      <c r="A52" s="3" t="s">
        <v>46</v>
      </c>
      <c r="B52" s="12">
        <f>SUM(C52:J52)</f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f>SUM(B52:H52)</f>
        <v>0</v>
      </c>
      <c r="L52" s="12">
        <f>(B52-K52)</f>
        <v>0</v>
      </c>
    </row>
    <row r="53" spans="1:12" ht="30">
      <c r="A53" s="3" t="s">
        <v>47</v>
      </c>
      <c r="B53" s="12">
        <f>SUM(C53:J53)</f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f>SUM(B53:H53)</f>
        <v>0</v>
      </c>
      <c r="L53" s="12">
        <f>(B53-K53)</f>
        <v>0</v>
      </c>
    </row>
    <row r="54" spans="1:12" ht="30">
      <c r="A54" s="3" t="s">
        <v>48</v>
      </c>
      <c r="B54" s="12">
        <f>SUM(C54:J54)</f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f>SUM(B54:H54)</f>
        <v>0</v>
      </c>
      <c r="L54" s="12">
        <f>(B54-K54)</f>
        <v>0</v>
      </c>
    </row>
    <row r="55" spans="1:12" ht="30">
      <c r="A55" s="3" t="s">
        <v>49</v>
      </c>
      <c r="B55" s="12">
        <f>SUM(C55:J55)</f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f>SUM(B55:H55)</f>
        <v>0</v>
      </c>
      <c r="L55" s="12">
        <f>(B55-K55)</f>
        <v>0</v>
      </c>
    </row>
    <row r="56" spans="1:12" ht="30">
      <c r="A56" s="3" t="s">
        <v>50</v>
      </c>
      <c r="B56" s="12">
        <f>SUM(C56:J56)</f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f>SUM(B56:H56)</f>
        <v>0</v>
      </c>
      <c r="L56" s="12">
        <f>(B56-K56)</f>
        <v>0</v>
      </c>
    </row>
    <row r="57" spans="1:12" ht="30">
      <c r="A57" s="3" t="s">
        <v>51</v>
      </c>
      <c r="B57" s="12">
        <f>SUM(C57:J57)</f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f>SUM(B57:H57)</f>
        <v>0</v>
      </c>
      <c r="L57" s="12">
        <f>(B57-K57)</f>
        <v>0</v>
      </c>
    </row>
    <row r="58" spans="1:12">
      <c r="A58" s="2" t="s">
        <v>28</v>
      </c>
      <c r="B58" s="8">
        <f>SUM(B59:B67)</f>
        <v>1010818230.0817168</v>
      </c>
      <c r="C58" s="8">
        <f t="shared" ref="C58" si="28">SUM(C59:C67)</f>
        <v>8289519.4000000004</v>
      </c>
      <c r="D58" s="8">
        <f t="shared" ref="D58:E58" si="29">SUM(D59:D67)</f>
        <v>1231732.1200000001</v>
      </c>
      <c r="E58" s="8">
        <f t="shared" si="29"/>
        <v>6304704.959999999</v>
      </c>
      <c r="F58" s="8">
        <f t="shared" ref="F58:G58" si="30">SUM(F59:F67)</f>
        <v>4751315.3000000007</v>
      </c>
      <c r="G58" s="8">
        <f t="shared" si="30"/>
        <v>1224270.06</v>
      </c>
      <c r="H58" s="8">
        <f t="shared" ref="H58:I58" si="31">SUM(H59:H67)</f>
        <v>1719968.9</v>
      </c>
      <c r="I58" s="8">
        <f t="shared" si="31"/>
        <v>29276930.530000001</v>
      </c>
      <c r="J58" s="8">
        <f t="shared" ref="J58" si="32">SUM(J59:J67)</f>
        <v>4402311.04</v>
      </c>
      <c r="K58" s="8">
        <f t="shared" ref="K58:L58" si="33">SUM(K59:K67)</f>
        <v>1068018982.3917168</v>
      </c>
      <c r="L58" s="8">
        <f t="shared" si="33"/>
        <v>57200752.310000002</v>
      </c>
    </row>
    <row r="59" spans="1:12">
      <c r="A59" s="3" t="s">
        <v>29</v>
      </c>
      <c r="B59" s="12">
        <v>21109155.783819374</v>
      </c>
      <c r="C59" s="9">
        <v>390508.03</v>
      </c>
      <c r="D59" s="9">
        <v>43188</v>
      </c>
      <c r="E59" s="9">
        <v>135464</v>
      </c>
      <c r="F59" s="9">
        <v>1942693.0400000003</v>
      </c>
      <c r="G59" s="9">
        <v>0</v>
      </c>
      <c r="H59" s="9">
        <v>1531446.01</v>
      </c>
      <c r="I59" s="9">
        <v>0</v>
      </c>
      <c r="J59" s="9">
        <v>2787726.4</v>
      </c>
      <c r="K59" s="12">
        <f>SUM(B59:J59)</f>
        <v>27940181.263819374</v>
      </c>
      <c r="L59" s="12">
        <f>(K59-B59)</f>
        <v>6831025.4800000004</v>
      </c>
    </row>
    <row r="60" spans="1:12" ht="30">
      <c r="A60" s="3" t="s">
        <v>30</v>
      </c>
      <c r="B60" s="12">
        <v>978441.51625971845</v>
      </c>
      <c r="C60" s="12">
        <v>0</v>
      </c>
      <c r="D60" s="12">
        <v>0</v>
      </c>
      <c r="E60" s="12">
        <v>0</v>
      </c>
      <c r="F60" s="12">
        <v>598078.30000000005</v>
      </c>
      <c r="G60" s="12">
        <v>0</v>
      </c>
      <c r="H60" s="12">
        <v>0</v>
      </c>
      <c r="I60" s="12">
        <v>0</v>
      </c>
      <c r="J60" s="12">
        <v>124702.39999999999</v>
      </c>
      <c r="K60" s="12">
        <f>SUM(B60:J60)</f>
        <v>1701222.2162597184</v>
      </c>
      <c r="L60" s="12">
        <f>(K60-B60)</f>
        <v>722780.7</v>
      </c>
    </row>
    <row r="61" spans="1:12" ht="30">
      <c r="A61" s="3" t="s">
        <v>31</v>
      </c>
      <c r="B61" s="12">
        <v>29655.961663449321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f>SUM(B61:J61)</f>
        <v>29655.961663449321</v>
      </c>
      <c r="L61" s="12">
        <f>(K61-B61)</f>
        <v>0</v>
      </c>
    </row>
    <row r="62" spans="1:12" ht="30">
      <c r="A62" s="3" t="s">
        <v>32</v>
      </c>
      <c r="B62" s="12">
        <v>22841798.416258607</v>
      </c>
      <c r="C62" s="12">
        <v>0</v>
      </c>
      <c r="D62" s="12">
        <v>0</v>
      </c>
      <c r="E62" s="12">
        <v>380944.6</v>
      </c>
      <c r="F62" s="12">
        <v>623557.41</v>
      </c>
      <c r="G62" s="12">
        <v>0</v>
      </c>
      <c r="H62" s="12">
        <v>0</v>
      </c>
      <c r="I62" s="12">
        <v>0</v>
      </c>
      <c r="J62" s="12">
        <v>0</v>
      </c>
      <c r="K62" s="12">
        <f>SUM(B62:J62)</f>
        <v>23846300.426258609</v>
      </c>
      <c r="L62" s="12">
        <f>(K62-B62)</f>
        <v>1004502.0100000016</v>
      </c>
    </row>
    <row r="63" spans="1:12" ht="30">
      <c r="A63" s="3" t="s">
        <v>33</v>
      </c>
      <c r="B63" s="12">
        <v>135239336.33756638</v>
      </c>
      <c r="C63" s="12">
        <v>1213786.6399999999</v>
      </c>
      <c r="D63" s="12">
        <v>727844.41</v>
      </c>
      <c r="E63" s="12">
        <v>5774136.3599999994</v>
      </c>
      <c r="F63" s="12">
        <v>1586986.55</v>
      </c>
      <c r="G63" s="12">
        <v>1224270.06</v>
      </c>
      <c r="H63" s="12">
        <v>56522.89</v>
      </c>
      <c r="I63" s="12">
        <v>1084521.6099999999</v>
      </c>
      <c r="J63" s="12">
        <v>1489882.24</v>
      </c>
      <c r="K63" s="12">
        <f>SUM(B63:J63)</f>
        <v>148397287.09756637</v>
      </c>
      <c r="L63" s="12">
        <f>(K63-B63)</f>
        <v>13157950.75999999</v>
      </c>
    </row>
    <row r="64" spans="1:12">
      <c r="A64" s="3" t="s">
        <v>52</v>
      </c>
      <c r="B64" s="12">
        <v>11256322.949712794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f>SUM(B64:J64)</f>
        <v>11256322.949712794</v>
      </c>
      <c r="L64" s="12">
        <f>(K64-B64)</f>
        <v>0</v>
      </c>
    </row>
    <row r="65" spans="1:12">
      <c r="A65" s="3" t="s">
        <v>53</v>
      </c>
      <c r="B65" s="12">
        <f>SUM(C65:J65)</f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f>SUM(B65:J65)</f>
        <v>0</v>
      </c>
      <c r="L65" s="12">
        <f>(K65-B65)</f>
        <v>0</v>
      </c>
    </row>
    <row r="66" spans="1:12">
      <c r="A66" s="3" t="s">
        <v>34</v>
      </c>
      <c r="B66" s="12">
        <v>803912630.48648953</v>
      </c>
      <c r="C66" s="12">
        <v>6685224.7300000004</v>
      </c>
      <c r="D66" s="12">
        <v>460699.71</v>
      </c>
      <c r="E66" s="12">
        <v>14160</v>
      </c>
      <c r="F66" s="12">
        <v>0</v>
      </c>
      <c r="G66" s="12">
        <v>0</v>
      </c>
      <c r="H66" s="12">
        <v>132000</v>
      </c>
      <c r="I66" s="12">
        <v>28192408.920000002</v>
      </c>
      <c r="J66" s="12">
        <v>0</v>
      </c>
      <c r="K66" s="12">
        <f>SUM(B66:J66)</f>
        <v>839397123.84648955</v>
      </c>
      <c r="L66" s="12">
        <f>(K66-B66)</f>
        <v>35484493.360000014</v>
      </c>
    </row>
    <row r="67" spans="1:12" ht="30">
      <c r="A67" s="3" t="s">
        <v>54</v>
      </c>
      <c r="B67" s="12">
        <v>15450888.629946889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f>SUM(B67:J67)</f>
        <v>15450888.629946889</v>
      </c>
      <c r="L67" s="12">
        <f>(K67-B67)</f>
        <v>0</v>
      </c>
    </row>
    <row r="68" spans="1:12">
      <c r="A68" s="2" t="s">
        <v>55</v>
      </c>
      <c r="B68" s="8">
        <f>SUM(B69:B72)</f>
        <v>4426226822.7800446</v>
      </c>
      <c r="C68" s="8">
        <f t="shared" ref="C68:G68" si="34">SUM(C69:C72)</f>
        <v>20447428.479999997</v>
      </c>
      <c r="D68" s="8">
        <f t="shared" si="34"/>
        <v>32398171.380000003</v>
      </c>
      <c r="E68" s="8">
        <f t="shared" si="34"/>
        <v>77455089.810000002</v>
      </c>
      <c r="F68" s="8">
        <f t="shared" si="34"/>
        <v>33775784.350000009</v>
      </c>
      <c r="G68" s="8">
        <f t="shared" si="34"/>
        <v>76046848.049999997</v>
      </c>
      <c r="H68" s="8">
        <f t="shared" ref="H68:I68" si="35">SUM(H69:H72)</f>
        <v>91633436.530000001</v>
      </c>
      <c r="I68" s="8">
        <f t="shared" si="35"/>
        <v>67183437.219999999</v>
      </c>
      <c r="J68" s="8">
        <f t="shared" ref="J68" si="36">SUM(J69:J72)</f>
        <v>33279113.310000002</v>
      </c>
      <c r="K68" s="8">
        <f t="shared" ref="K68:L68" si="37">SUM(K69:K72)</f>
        <v>4858446131.9100447</v>
      </c>
      <c r="L68" s="8">
        <f t="shared" si="37"/>
        <v>432219309.13000035</v>
      </c>
    </row>
    <row r="69" spans="1:12">
      <c r="A69" s="3" t="s">
        <v>56</v>
      </c>
      <c r="B69" s="12">
        <v>618823539.00105739</v>
      </c>
      <c r="C69" s="12">
        <v>0</v>
      </c>
      <c r="D69" s="12">
        <v>7081400.5500000007</v>
      </c>
      <c r="E69" s="12">
        <v>1197442.6800000002</v>
      </c>
      <c r="F69" s="12">
        <v>10594034.270000003</v>
      </c>
      <c r="G69" s="12">
        <v>58841184.729999997</v>
      </c>
      <c r="H69" s="12">
        <v>1131100</v>
      </c>
      <c r="I69" s="12">
        <v>51695572.340000004</v>
      </c>
      <c r="J69" s="12">
        <v>5943638.8100000005</v>
      </c>
      <c r="K69" s="12">
        <f>SUM(B69:J69)</f>
        <v>755307912.38105726</v>
      </c>
      <c r="L69" s="12">
        <f>(K69-B69)</f>
        <v>136484373.37999988</v>
      </c>
    </row>
    <row r="70" spans="1:12">
      <c r="A70" s="3" t="s">
        <v>57</v>
      </c>
      <c r="B70" s="12">
        <v>3807403283.7789869</v>
      </c>
      <c r="C70" s="12">
        <v>20447428.479999997</v>
      </c>
      <c r="D70" s="12">
        <v>25316770.830000002</v>
      </c>
      <c r="E70" s="12">
        <v>76257647.129999995</v>
      </c>
      <c r="F70" s="12">
        <v>23181750.080000002</v>
      </c>
      <c r="G70" s="12">
        <v>17205663.32</v>
      </c>
      <c r="H70" s="12">
        <v>90502336.530000001</v>
      </c>
      <c r="I70" s="12">
        <v>15487864.879999999</v>
      </c>
      <c r="J70" s="12">
        <v>27335474.5</v>
      </c>
      <c r="K70" s="12">
        <f>SUM(B70:J70)</f>
        <v>4103138219.5289874</v>
      </c>
      <c r="L70" s="12">
        <f>(K70-B70)</f>
        <v>295734935.75000048</v>
      </c>
    </row>
    <row r="71" spans="1:12" ht="30">
      <c r="A71" s="3" t="s">
        <v>58</v>
      </c>
      <c r="B71" s="12">
        <f>SUM(C71:J71)</f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f>SUM(B71:J71)</f>
        <v>0</v>
      </c>
      <c r="L71" s="12">
        <f>(K71-B71)</f>
        <v>0</v>
      </c>
    </row>
    <row r="72" spans="1:12" ht="45">
      <c r="A72" s="3" t="s">
        <v>59</v>
      </c>
      <c r="B72" s="12">
        <f>SUM(C72:J72)</f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f>SUM(B72:I72)</f>
        <v>0</v>
      </c>
      <c r="L72" s="12">
        <f>(K72-B72)</f>
        <v>0</v>
      </c>
    </row>
    <row r="73" spans="1:12" ht="30">
      <c r="A73" s="2" t="s">
        <v>60</v>
      </c>
      <c r="B73" s="8">
        <f t="shared" ref="B73:G73" si="38">SUM(B74:B75)</f>
        <v>0</v>
      </c>
      <c r="C73" s="8">
        <f t="shared" si="38"/>
        <v>0</v>
      </c>
      <c r="D73" s="8">
        <f t="shared" si="38"/>
        <v>0</v>
      </c>
      <c r="E73" s="8">
        <f t="shared" si="38"/>
        <v>0</v>
      </c>
      <c r="F73" s="8">
        <f t="shared" si="38"/>
        <v>0</v>
      </c>
      <c r="G73" s="8">
        <f t="shared" si="38"/>
        <v>0</v>
      </c>
      <c r="H73" s="8">
        <f t="shared" ref="H73:I73" si="39">SUM(H74:H75)</f>
        <v>0</v>
      </c>
      <c r="I73" s="8">
        <f t="shared" si="39"/>
        <v>0</v>
      </c>
      <c r="J73" s="8">
        <f t="shared" ref="J73" si="40">SUM(J74:J75)</f>
        <v>0</v>
      </c>
      <c r="K73" s="8">
        <f t="shared" ref="K73:L73" si="41">SUM(K74:K75)</f>
        <v>0</v>
      </c>
      <c r="L73" s="8">
        <f t="shared" si="41"/>
        <v>0</v>
      </c>
    </row>
    <row r="74" spans="1:12">
      <c r="A74" s="3" t="s">
        <v>61</v>
      </c>
      <c r="B74" s="12">
        <f>SUM(C74:J74)</f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f>SUM(C74:J74)</f>
        <v>0</v>
      </c>
      <c r="L74" s="12">
        <f>(B74-K74)</f>
        <v>0</v>
      </c>
    </row>
    <row r="75" spans="1:12" ht="30">
      <c r="A75" s="3" t="s">
        <v>62</v>
      </c>
      <c r="B75" s="12">
        <f>SUM(C75:J75)</f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f>SUM(C75:J75)</f>
        <v>0</v>
      </c>
      <c r="L75" s="12">
        <f>SUM(D75:K75)</f>
        <v>0</v>
      </c>
    </row>
    <row r="76" spans="1:12">
      <c r="A76" s="2" t="s">
        <v>63</v>
      </c>
      <c r="B76" s="8">
        <f t="shared" ref="B76:G76" si="42">SUM(B77:B79)</f>
        <v>0</v>
      </c>
      <c r="C76" s="8">
        <f t="shared" si="42"/>
        <v>0</v>
      </c>
      <c r="D76" s="8">
        <f t="shared" si="42"/>
        <v>0</v>
      </c>
      <c r="E76" s="8">
        <f t="shared" si="42"/>
        <v>0</v>
      </c>
      <c r="F76" s="8">
        <f t="shared" si="42"/>
        <v>0</v>
      </c>
      <c r="G76" s="8">
        <f t="shared" si="42"/>
        <v>0</v>
      </c>
      <c r="H76" s="8">
        <f t="shared" ref="H76:I76" si="43">SUM(H77:H79)</f>
        <v>0</v>
      </c>
      <c r="I76" s="8">
        <f t="shared" si="43"/>
        <v>0</v>
      </c>
      <c r="J76" s="8">
        <f t="shared" ref="J76" si="44">SUM(J77:J79)</f>
        <v>0</v>
      </c>
      <c r="K76" s="8">
        <f t="shared" ref="K76:L76" si="45">SUM(K77:K79)</f>
        <v>0</v>
      </c>
      <c r="L76" s="8">
        <f t="shared" si="45"/>
        <v>0</v>
      </c>
    </row>
    <row r="77" spans="1:12">
      <c r="A77" s="3" t="s">
        <v>64</v>
      </c>
      <c r="B77" s="12">
        <f>SUM(C77:J77)</f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f>SUM(C77:J77)</f>
        <v>0</v>
      </c>
      <c r="L77" s="12">
        <f>SUM(D77:K77)</f>
        <v>0</v>
      </c>
    </row>
    <row r="78" spans="1:12">
      <c r="A78" s="3" t="s">
        <v>65</v>
      </c>
      <c r="B78" s="12">
        <f>SUM(C78:J78)</f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f>SUM(C78:J78)</f>
        <v>0</v>
      </c>
      <c r="L78" s="12">
        <f>SUM(D78:K78)</f>
        <v>0</v>
      </c>
    </row>
    <row r="79" spans="1:12" ht="30">
      <c r="A79" s="3" t="s">
        <v>66</v>
      </c>
      <c r="B79" s="12">
        <f>SUM(C79:J79)</f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f>SUM(C79:J79)</f>
        <v>0</v>
      </c>
      <c r="L79" s="12">
        <f>SUM(D79:K79)</f>
        <v>0</v>
      </c>
    </row>
    <row r="80" spans="1:12">
      <c r="A80" s="4" t="s">
        <v>35</v>
      </c>
      <c r="B80" s="11">
        <f t="shared" ref="B80:G80" si="46">+B16+B22+B32+B42+B50+B58+B68+B73+B76</f>
        <v>9622890974.2714729</v>
      </c>
      <c r="C80" s="11">
        <f t="shared" si="46"/>
        <v>216821560.91</v>
      </c>
      <c r="D80" s="11">
        <f t="shared" si="46"/>
        <v>303563290.02999997</v>
      </c>
      <c r="E80" s="11">
        <f t="shared" si="46"/>
        <v>532068024.63999999</v>
      </c>
      <c r="F80" s="11">
        <f t="shared" si="46"/>
        <v>270120060.52000004</v>
      </c>
      <c r="G80" s="11">
        <f t="shared" si="46"/>
        <v>320710014.25999999</v>
      </c>
      <c r="H80" s="11">
        <f t="shared" ref="H80:I80" si="47">+H16+H22+H32+H42+H50+H58+H68+H73+H76</f>
        <v>349392443.78999996</v>
      </c>
      <c r="I80" s="11">
        <f t="shared" si="47"/>
        <v>355458944.72000003</v>
      </c>
      <c r="J80" s="11">
        <f t="shared" ref="J80" si="48">+J16+J22+J32+J42+J50+J58+J68+J73+J76</f>
        <v>278280911.24000001</v>
      </c>
      <c r="K80" s="11">
        <f t="shared" ref="K80:L80" si="49">+K16+K22+K32+K42+K50+K58+K68+K73+K76</f>
        <v>12249306224.381474</v>
      </c>
      <c r="L80" s="11">
        <f t="shared" si="49"/>
        <v>2626415250.1100006</v>
      </c>
    </row>
    <row r="81" spans="1:12">
      <c r="A81" s="1" t="s">
        <v>67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2">
      <c r="A82" s="2" t="s">
        <v>68</v>
      </c>
      <c r="B82" s="13">
        <f t="shared" ref="B82:G82" si="50">SUM(B83:B84)</f>
        <v>0</v>
      </c>
      <c r="C82" s="13">
        <f t="shared" si="50"/>
        <v>0</v>
      </c>
      <c r="D82" s="13">
        <f t="shared" si="50"/>
        <v>0</v>
      </c>
      <c r="E82" s="13">
        <f t="shared" si="50"/>
        <v>0</v>
      </c>
      <c r="F82" s="13">
        <f t="shared" si="50"/>
        <v>0</v>
      </c>
      <c r="G82" s="13">
        <f t="shared" si="50"/>
        <v>0</v>
      </c>
      <c r="H82" s="13">
        <f t="shared" ref="H82:I82" si="51">SUM(H83:H84)</f>
        <v>0</v>
      </c>
      <c r="I82" s="13">
        <f t="shared" si="51"/>
        <v>0</v>
      </c>
      <c r="J82" s="13">
        <f t="shared" ref="J82" si="52">SUM(J83:J84)</f>
        <v>0</v>
      </c>
    </row>
    <row r="83" spans="1:12" ht="30">
      <c r="A83" s="3" t="s">
        <v>69</v>
      </c>
      <c r="B83" s="7">
        <f>SUM(C83:J83)</f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12">
        <f>SUM(C83:J83)</f>
        <v>0</v>
      </c>
      <c r="L83" s="12">
        <f>SUM(D83:K83)</f>
        <v>0</v>
      </c>
    </row>
    <row r="84" spans="1:12" ht="30">
      <c r="A84" s="3" t="s">
        <v>70</v>
      </c>
      <c r="B84" s="7">
        <f>SUM(C84:J84)</f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12">
        <f>SUM(C84:J84)</f>
        <v>0</v>
      </c>
      <c r="L84" s="12">
        <f>SUM(D84:K84)</f>
        <v>0</v>
      </c>
    </row>
    <row r="85" spans="1:12">
      <c r="A85" s="2" t="s">
        <v>71</v>
      </c>
      <c r="B85" s="13">
        <f t="shared" ref="B85:G85" si="53">SUM(B86:B87)</f>
        <v>0</v>
      </c>
      <c r="C85" s="13">
        <f t="shared" si="53"/>
        <v>0</v>
      </c>
      <c r="D85" s="13">
        <f t="shared" si="53"/>
        <v>0</v>
      </c>
      <c r="E85" s="13">
        <f t="shared" si="53"/>
        <v>0</v>
      </c>
      <c r="F85" s="13">
        <f t="shared" si="53"/>
        <v>0</v>
      </c>
      <c r="G85" s="13">
        <f t="shared" si="53"/>
        <v>0</v>
      </c>
      <c r="H85" s="13">
        <f t="shared" ref="H85:I85" si="54">SUM(H86:H87)</f>
        <v>0</v>
      </c>
      <c r="I85" s="13">
        <f t="shared" si="54"/>
        <v>0</v>
      </c>
      <c r="J85" s="13">
        <f t="shared" ref="J85" si="55">SUM(J86:J87)</f>
        <v>0</v>
      </c>
    </row>
    <row r="86" spans="1:12">
      <c r="A86" s="3" t="s">
        <v>72</v>
      </c>
      <c r="B86" s="7">
        <f>SUM(C86:J86)</f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12">
        <f>SUM(C86:J86)</f>
        <v>0</v>
      </c>
      <c r="L86" s="12">
        <f>SUM(D86:K86)</f>
        <v>0</v>
      </c>
    </row>
    <row r="87" spans="1:12" ht="30">
      <c r="A87" s="3" t="s">
        <v>73</v>
      </c>
      <c r="B87" s="7">
        <f>SUM(C87:J87)</f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12">
        <f>SUM(C87:J87)</f>
        <v>0</v>
      </c>
      <c r="L87" s="12">
        <f>SUM(D87:K87)</f>
        <v>0</v>
      </c>
    </row>
    <row r="88" spans="1:12">
      <c r="A88" s="2" t="s">
        <v>74</v>
      </c>
      <c r="B88" s="13">
        <f>SUM(B89:B89)</f>
        <v>0</v>
      </c>
      <c r="C88" s="13">
        <f t="shared" ref="C88:J88" si="56">SUM(C89:C89)</f>
        <v>0</v>
      </c>
      <c r="D88" s="13">
        <f t="shared" si="56"/>
        <v>0</v>
      </c>
      <c r="E88" s="13">
        <f t="shared" si="56"/>
        <v>0</v>
      </c>
      <c r="F88" s="13">
        <f t="shared" si="56"/>
        <v>0</v>
      </c>
      <c r="G88" s="13">
        <f t="shared" si="56"/>
        <v>0</v>
      </c>
      <c r="H88" s="13">
        <f t="shared" si="56"/>
        <v>0</v>
      </c>
      <c r="I88" s="13">
        <f t="shared" si="56"/>
        <v>0</v>
      </c>
      <c r="J88" s="13">
        <f t="shared" si="56"/>
        <v>0</v>
      </c>
    </row>
    <row r="89" spans="1:12" ht="30">
      <c r="A89" s="3" t="s">
        <v>75</v>
      </c>
      <c r="B89" s="7">
        <f>SUM(C89:J89)</f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12">
        <f>SUM(C89:J89)</f>
        <v>0</v>
      </c>
      <c r="L89" s="12">
        <f>SUM(D89:K89)</f>
        <v>0</v>
      </c>
    </row>
    <row r="90" spans="1:12">
      <c r="A90" s="4" t="s">
        <v>76</v>
      </c>
      <c r="B90" s="11">
        <f t="shared" ref="B90:C90" si="57">+B82+B85+B88</f>
        <v>0</v>
      </c>
      <c r="C90" s="11">
        <f t="shared" si="57"/>
        <v>0</v>
      </c>
      <c r="D90" s="11">
        <f t="shared" ref="D90:E90" si="58">+D82+D85+D88</f>
        <v>0</v>
      </c>
      <c r="E90" s="11">
        <f t="shared" si="58"/>
        <v>0</v>
      </c>
      <c r="F90" s="11">
        <f t="shared" ref="F90:G90" si="59">+F82+F85+F88</f>
        <v>0</v>
      </c>
      <c r="G90" s="11">
        <f t="shared" si="59"/>
        <v>0</v>
      </c>
      <c r="H90" s="11">
        <f t="shared" ref="H90:I90" si="60">+H82+H85+H88</f>
        <v>0</v>
      </c>
      <c r="I90" s="11">
        <f t="shared" si="60"/>
        <v>0</v>
      </c>
      <c r="J90" s="11">
        <f t="shared" ref="J90" si="61">+J82+J85+J88</f>
        <v>0</v>
      </c>
      <c r="K90" s="11">
        <f t="shared" ref="K90:L90" si="62">+K82+K85+K88</f>
        <v>0</v>
      </c>
      <c r="L90" s="11">
        <f t="shared" si="62"/>
        <v>0</v>
      </c>
    </row>
    <row r="91" spans="1:1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 ht="16.5" thickBot="1">
      <c r="A92" s="21" t="s">
        <v>77</v>
      </c>
      <c r="B92" s="22">
        <f t="shared" ref="B92:L92" si="63">+B80+B90</f>
        <v>9622890974.2714729</v>
      </c>
      <c r="C92" s="22">
        <f t="shared" si="63"/>
        <v>216821560.91</v>
      </c>
      <c r="D92" s="22">
        <f t="shared" si="63"/>
        <v>303563290.02999997</v>
      </c>
      <c r="E92" s="22">
        <f t="shared" si="63"/>
        <v>532068024.63999999</v>
      </c>
      <c r="F92" s="22">
        <f t="shared" si="63"/>
        <v>270120060.52000004</v>
      </c>
      <c r="G92" s="22">
        <f t="shared" si="63"/>
        <v>320710014.25999999</v>
      </c>
      <c r="H92" s="22">
        <f t="shared" si="63"/>
        <v>349392443.78999996</v>
      </c>
      <c r="I92" s="22">
        <f t="shared" si="63"/>
        <v>355458944.72000003</v>
      </c>
      <c r="J92" s="22">
        <f t="shared" si="63"/>
        <v>278280911.24000001</v>
      </c>
      <c r="K92" s="22">
        <f t="shared" si="63"/>
        <v>12249306224.381474</v>
      </c>
      <c r="L92" s="22">
        <f t="shared" si="63"/>
        <v>2626415250.1100006</v>
      </c>
    </row>
    <row r="93" spans="1:12" ht="15.75" thickTop="1">
      <c r="A93" s="24" t="s">
        <v>88</v>
      </c>
    </row>
    <row r="94" spans="1:12">
      <c r="A94" s="15" t="s">
        <v>89</v>
      </c>
    </row>
    <row r="95" spans="1:12">
      <c r="A95" s="15"/>
    </row>
  </sheetData>
  <dataConsolidate/>
  <mergeCells count="5">
    <mergeCell ref="A1:J1"/>
    <mergeCell ref="A2:J2"/>
    <mergeCell ref="A10:L10"/>
    <mergeCell ref="A11:L11"/>
    <mergeCell ref="A12:L12"/>
  </mergeCells>
  <printOptions horizontalCentered="1"/>
  <pageMargins left="0.23622047244094491" right="0.23622047244094491" top="0.74803149606299213" bottom="0.74803149606299213" header="0.19685039370078741" footer="0.19685039370078741"/>
  <pageSetup scale="46" fitToHeight="0" orientation="portrait" r:id="rId1"/>
  <rowBreaks count="2" manualBreakCount="2">
    <brk id="41" max="16383" man="1"/>
    <brk id="67" max="16383" man="1"/>
  </rowBreaks>
  <ignoredErrors>
    <ignoredError sqref="B42 B58 B73 B76 B85 B8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Jesús Santana Santana</cp:lastModifiedBy>
  <cp:lastPrinted>2021-12-07T13:40:07Z</cp:lastPrinted>
  <dcterms:created xsi:type="dcterms:W3CDTF">2018-04-17T18:57:16Z</dcterms:created>
  <dcterms:modified xsi:type="dcterms:W3CDTF">2021-12-07T13:55:27Z</dcterms:modified>
</cp:coreProperties>
</file>