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sus.santana\OneDrive - EGEHID\Escritorio\"/>
    </mc:Choice>
  </mc:AlternateContent>
  <xr:revisionPtr revIDLastSave="0" documentId="13_ncr:1_{29750CDE-B1B5-4073-BFD5-B2A0F5EB23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Titles" localSheetId="0">'Plantilla Ejecución 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0" i="3" l="1"/>
  <c r="M69" i="3"/>
  <c r="N69" i="3" s="1"/>
  <c r="M67" i="3"/>
  <c r="M66" i="3"/>
  <c r="N66" i="3" s="1"/>
  <c r="M64" i="3"/>
  <c r="N64" i="3" s="1"/>
  <c r="M63" i="3"/>
  <c r="M62" i="3"/>
  <c r="N62" i="3" s="1"/>
  <c r="M61" i="3"/>
  <c r="N61" i="3" s="1"/>
  <c r="M60" i="3"/>
  <c r="N60" i="3" s="1"/>
  <c r="M59" i="3"/>
  <c r="M46" i="3"/>
  <c r="M43" i="3"/>
  <c r="N43" i="3" s="1"/>
  <c r="M41" i="3"/>
  <c r="N41" i="3" s="1"/>
  <c r="M39" i="3"/>
  <c r="M38" i="3"/>
  <c r="M37" i="3"/>
  <c r="N37" i="3" s="1"/>
  <c r="M36" i="3"/>
  <c r="N36" i="3" s="1"/>
  <c r="M35" i="3"/>
  <c r="M34" i="3"/>
  <c r="N34" i="3" s="1"/>
  <c r="M33" i="3"/>
  <c r="N33" i="3" s="1"/>
  <c r="M31" i="3"/>
  <c r="M30" i="3"/>
  <c r="M29" i="3"/>
  <c r="N29" i="3" s="1"/>
  <c r="M28" i="3"/>
  <c r="N28" i="3" s="1"/>
  <c r="M27" i="3"/>
  <c r="M26" i="3"/>
  <c r="N26" i="3" s="1"/>
  <c r="M25" i="3"/>
  <c r="M24" i="3"/>
  <c r="M23" i="3"/>
  <c r="M21" i="3"/>
  <c r="M20" i="3"/>
  <c r="N20" i="3" s="1"/>
  <c r="M19" i="3"/>
  <c r="N19" i="3" s="1"/>
  <c r="M18" i="3"/>
  <c r="N18" i="3" s="1"/>
  <c r="M17" i="3"/>
  <c r="N17" i="3" s="1"/>
  <c r="N59" i="3"/>
  <c r="N21" i="3"/>
  <c r="N38" i="3"/>
  <c r="N30" i="3"/>
  <c r="N67" i="3"/>
  <c r="N46" i="3"/>
  <c r="N70" i="3"/>
  <c r="N27" i="3"/>
  <c r="N31" i="3"/>
  <c r="N63" i="3"/>
  <c r="N39" i="3"/>
  <c r="N35" i="3"/>
  <c r="N25" i="3"/>
  <c r="N23" i="3"/>
  <c r="N90" i="3"/>
  <c r="N77" i="3"/>
  <c r="M90" i="3"/>
  <c r="M89" i="3"/>
  <c r="N89" i="3" s="1"/>
  <c r="M87" i="3"/>
  <c r="N87" i="3" s="1"/>
  <c r="M86" i="3"/>
  <c r="N86" i="3" s="1"/>
  <c r="M84" i="3"/>
  <c r="N84" i="3" s="1"/>
  <c r="M83" i="3"/>
  <c r="N83" i="3" s="1"/>
  <c r="M79" i="3"/>
  <c r="N79" i="3" s="1"/>
  <c r="M78" i="3"/>
  <c r="N78" i="3" s="1"/>
  <c r="N76" i="3" s="1"/>
  <c r="M77" i="3"/>
  <c r="M75" i="3"/>
  <c r="N75" i="3" s="1"/>
  <c r="M74" i="3"/>
  <c r="B22" i="3"/>
  <c r="M73" i="3" l="1"/>
  <c r="M76" i="3"/>
  <c r="M22" i="3"/>
  <c r="N24" i="3"/>
  <c r="N22" i="3" s="1"/>
  <c r="N16" i="3"/>
  <c r="M16" i="3"/>
  <c r="B16" i="3" l="1"/>
  <c r="B45" i="3"/>
  <c r="M45" i="3" s="1"/>
  <c r="N45" i="3" s="1"/>
  <c r="B44" i="3"/>
  <c r="M44" i="3" s="1"/>
  <c r="N44" i="3" l="1"/>
  <c r="C16" i="3"/>
  <c r="K88" i="3"/>
  <c r="K85" i="3"/>
  <c r="K82" i="3"/>
  <c r="K76" i="3"/>
  <c r="K73" i="3"/>
  <c r="K68" i="3"/>
  <c r="K50" i="3"/>
  <c r="K42" i="3"/>
  <c r="K32" i="3"/>
  <c r="K22" i="3"/>
  <c r="K16" i="3"/>
  <c r="L50" i="3"/>
  <c r="L88" i="3"/>
  <c r="L85" i="3"/>
  <c r="L82" i="3"/>
  <c r="L76" i="3"/>
  <c r="L73" i="3"/>
  <c r="L68" i="3"/>
  <c r="L42" i="3"/>
  <c r="L32" i="3"/>
  <c r="L22" i="3"/>
  <c r="L16" i="3"/>
  <c r="J88" i="3"/>
  <c r="J85" i="3"/>
  <c r="J82" i="3"/>
  <c r="J76" i="3"/>
  <c r="J73" i="3"/>
  <c r="J68" i="3"/>
  <c r="J50" i="3"/>
  <c r="J42" i="3"/>
  <c r="J32" i="3"/>
  <c r="J22" i="3"/>
  <c r="J16" i="3"/>
  <c r="L90" i="3" l="1"/>
  <c r="K90" i="3"/>
  <c r="J90" i="3"/>
  <c r="I88" i="3" l="1"/>
  <c r="I85" i="3"/>
  <c r="I82" i="3"/>
  <c r="I76" i="3"/>
  <c r="I73" i="3"/>
  <c r="I68" i="3"/>
  <c r="I50" i="3"/>
  <c r="I42" i="3"/>
  <c r="I32" i="3"/>
  <c r="I22" i="3"/>
  <c r="I16" i="3"/>
  <c r="I90" i="3" l="1"/>
  <c r="H88" i="3"/>
  <c r="H85" i="3"/>
  <c r="H82" i="3"/>
  <c r="H76" i="3"/>
  <c r="H73" i="3"/>
  <c r="H68" i="3"/>
  <c r="H50" i="3"/>
  <c r="H42" i="3"/>
  <c r="H32" i="3"/>
  <c r="H22" i="3"/>
  <c r="H16" i="3"/>
  <c r="H90" i="3" l="1"/>
  <c r="G88" i="3"/>
  <c r="G85" i="3"/>
  <c r="G82" i="3"/>
  <c r="G76" i="3"/>
  <c r="G73" i="3"/>
  <c r="G68" i="3"/>
  <c r="G50" i="3"/>
  <c r="G42" i="3"/>
  <c r="G32" i="3"/>
  <c r="G22" i="3"/>
  <c r="G16" i="3"/>
  <c r="G90" i="3" l="1"/>
  <c r="F88" i="3"/>
  <c r="F85" i="3"/>
  <c r="F82" i="3"/>
  <c r="F76" i="3"/>
  <c r="F73" i="3"/>
  <c r="F68" i="3"/>
  <c r="F50" i="3"/>
  <c r="F42" i="3"/>
  <c r="F32" i="3"/>
  <c r="F22" i="3"/>
  <c r="F16" i="3"/>
  <c r="F90" i="3" l="1"/>
  <c r="E88" i="3"/>
  <c r="E85" i="3"/>
  <c r="E82" i="3"/>
  <c r="E76" i="3"/>
  <c r="E73" i="3"/>
  <c r="E68" i="3"/>
  <c r="E50" i="3"/>
  <c r="E42" i="3"/>
  <c r="E32" i="3"/>
  <c r="E22" i="3"/>
  <c r="E16" i="3"/>
  <c r="E90" i="3" l="1"/>
  <c r="D88" i="3"/>
  <c r="D85" i="3"/>
  <c r="D82" i="3"/>
  <c r="D76" i="3"/>
  <c r="D73" i="3"/>
  <c r="D68" i="3"/>
  <c r="D50" i="3"/>
  <c r="D42" i="3"/>
  <c r="D32" i="3"/>
  <c r="D22" i="3"/>
  <c r="D90" i="3" l="1"/>
  <c r="D16" i="3" l="1"/>
  <c r="B89" i="3" l="1"/>
  <c r="B88" i="3" s="1"/>
  <c r="B87" i="3"/>
  <c r="B86" i="3"/>
  <c r="B84" i="3"/>
  <c r="B83" i="3"/>
  <c r="C85" i="3"/>
  <c r="C82" i="3"/>
  <c r="B78" i="3"/>
  <c r="B79" i="3"/>
  <c r="B77" i="3"/>
  <c r="C76" i="3"/>
  <c r="C73" i="3"/>
  <c r="B75" i="3"/>
  <c r="B74" i="3"/>
  <c r="N74" i="3" s="1"/>
  <c r="N73" i="3" s="1"/>
  <c r="C68" i="3"/>
  <c r="B71" i="3"/>
  <c r="B72" i="3"/>
  <c r="M72" i="3" s="1"/>
  <c r="N72" i="3" s="1"/>
  <c r="B65" i="3"/>
  <c r="C50" i="3"/>
  <c r="B52" i="3"/>
  <c r="M52" i="3" s="1"/>
  <c r="N52" i="3" s="1"/>
  <c r="B53" i="3"/>
  <c r="B54" i="3"/>
  <c r="M54" i="3" s="1"/>
  <c r="N54" i="3" s="1"/>
  <c r="B55" i="3"/>
  <c r="B56" i="3"/>
  <c r="B57" i="3"/>
  <c r="B51" i="3"/>
  <c r="B47" i="3"/>
  <c r="M47" i="3" s="1"/>
  <c r="B48" i="3"/>
  <c r="M48" i="3" s="1"/>
  <c r="N48" i="3" s="1"/>
  <c r="B49" i="3"/>
  <c r="M49" i="3" s="1"/>
  <c r="N49" i="3" s="1"/>
  <c r="C32" i="3"/>
  <c r="C22" i="3"/>
  <c r="B40" i="3"/>
  <c r="C88" i="3"/>
  <c r="C42" i="3"/>
  <c r="B32" i="3" l="1"/>
  <c r="M40" i="3"/>
  <c r="M56" i="3"/>
  <c r="N56" i="3" s="1"/>
  <c r="B68" i="3"/>
  <c r="M71" i="3"/>
  <c r="N47" i="3"/>
  <c r="N42" i="3" s="1"/>
  <c r="M42" i="3"/>
  <c r="M55" i="3"/>
  <c r="N55" i="3" s="1"/>
  <c r="M51" i="3"/>
  <c r="N51" i="3"/>
  <c r="B58" i="3"/>
  <c r="M65" i="3"/>
  <c r="M57" i="3"/>
  <c r="N57" i="3" s="1"/>
  <c r="M53" i="3"/>
  <c r="N53" i="3" s="1"/>
  <c r="B42" i="3"/>
  <c r="B73" i="3"/>
  <c r="B50" i="3"/>
  <c r="B85" i="3"/>
  <c r="B82" i="3"/>
  <c r="B76" i="3"/>
  <c r="C90" i="3"/>
  <c r="N50" i="3" l="1"/>
  <c r="N65" i="3"/>
  <c r="N58" i="3" s="1"/>
  <c r="M58" i="3"/>
  <c r="N71" i="3"/>
  <c r="N68" i="3" s="1"/>
  <c r="M68" i="3"/>
  <c r="N40" i="3"/>
  <c r="N32" i="3" s="1"/>
  <c r="M32" i="3"/>
  <c r="B80" i="3"/>
  <c r="M50" i="3"/>
  <c r="B90" i="3"/>
  <c r="M15" i="3" l="1"/>
  <c r="M80" i="3"/>
  <c r="M92" i="3" s="1"/>
  <c r="N15" i="3"/>
  <c r="N80" i="3"/>
  <c r="N92" i="3" s="1"/>
  <c r="B15" i="3"/>
  <c r="C58" i="3"/>
  <c r="C15" i="3" s="1"/>
  <c r="D58" i="3"/>
  <c r="D80" i="3" s="1"/>
  <c r="D92" i="3" s="1"/>
  <c r="E58" i="3"/>
  <c r="E80" i="3" s="1"/>
  <c r="E92" i="3" s="1"/>
  <c r="C80" i="3" l="1"/>
  <c r="C92" i="3" s="1"/>
  <c r="B92" i="3"/>
  <c r="D15" i="3"/>
  <c r="E15" i="3"/>
  <c r="F58" i="3"/>
  <c r="F15" i="3" s="1"/>
  <c r="G58" i="3"/>
  <c r="G80" i="3" s="1"/>
  <c r="G92" i="3" s="1"/>
  <c r="L58" i="3"/>
  <c r="L15" i="3" s="1"/>
  <c r="H58" i="3"/>
  <c r="H80" i="3" s="1"/>
  <c r="H92" i="3" s="1"/>
  <c r="J58" i="3"/>
  <c r="J80" i="3" s="1"/>
  <c r="J92" i="3" s="1"/>
  <c r="I58" i="3"/>
  <c r="I80" i="3" s="1"/>
  <c r="I92" i="3" s="1"/>
  <c r="K58" i="3"/>
  <c r="K15" i="3" s="1"/>
  <c r="G15" i="3" l="1"/>
  <c r="F80" i="3"/>
  <c r="F92" i="3" s="1"/>
  <c r="H15" i="3"/>
  <c r="I15" i="3"/>
  <c r="J15" i="3"/>
  <c r="L80" i="3"/>
  <c r="L92" i="3" s="1"/>
  <c r="K80" i="3"/>
  <c r="K9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<sst xmlns="http://schemas.openxmlformats.org/spreadsheetml/2006/main" count="95" uniqueCount="95">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</sst>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818028</xdr:colOff>
      <xdr:row>4</xdr:row>
      <xdr:rowOff>194182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317440" y="1135476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95"/>
  <sheetViews>
    <sheetView showGridLines="0" tabSelected="1" view="pageBreakPreview" zoomScale="85" zoomScaleNormal="70" zoomScaleSheetLayoutView="85" workbookViewId="0">
      <pane xSplit="1" topLeftCell="B1" activePane="topRight" state="frozen"/>
      <selection pane="topRight" activeCell="A104" sqref="A104"/>
    </sheetView>
  </sheetViews>
  <sheetFormatPr baseColWidth="10" defaultColWidth="9.140625" defaultRowHeight="15"/>
  <cols>
    <col min="1" max="1" width="47.5703125" bestFit="1" customWidth="1"/>
    <col min="2" max="2" width="22.42578125" bestFit="1" customWidth="1"/>
    <col min="3" max="12" width="13.7109375" bestFit="1" customWidth="1"/>
    <col min="13" max="13" width="26.5703125" bestFit="1" customWidth="1"/>
    <col min="14" max="14" width="22.85546875" bestFit="1" customWidth="1"/>
    <col min="17" max="17" width="41.42578125" customWidth="1"/>
    <col min="18" max="18" width="22.42578125" customWidth="1"/>
    <col min="19" max="19" width="20" bestFit="1" customWidth="1"/>
    <col min="20" max="20" width="22.140625" bestFit="1" customWidth="1"/>
    <col min="21" max="21" width="19.5703125" bestFit="1" customWidth="1"/>
    <col min="22" max="22" width="20.5703125" bestFit="1" customWidth="1"/>
    <col min="23" max="26" width="13.7109375" customWidth="1"/>
    <col min="27" max="27" width="20" customWidth="1"/>
    <col min="28" max="28" width="22.140625" bestFit="1" customWidth="1"/>
    <col min="29" max="30" width="12.7109375" customWidth="1"/>
    <col min="31" max="31" width="25.28515625" customWidth="1"/>
    <col min="32" max="32" width="21" customWidth="1"/>
    <col min="33" max="33" width="13.7109375" customWidth="1"/>
    <col min="34" max="34" width="15.28515625" customWidth="1"/>
    <col min="35" max="36" width="13.7109375" customWidth="1"/>
    <col min="37" max="37" width="19" bestFit="1" customWidth="1"/>
  </cols>
  <sheetData>
    <row r="1" spans="1:14" ht="18.7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4" ht="18.7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4" ht="18.7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4" ht="18.7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4" ht="18.7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4" ht="18.7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4" ht="18.7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4" ht="18.7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9" spans="1:14" ht="11.2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4" ht="16.5" customHeight="1">
      <c r="A10" s="29" t="s">
        <v>88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</row>
    <row r="11" spans="1:14" ht="16.5">
      <c r="A11" s="29">
        <v>2021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  <row r="12" spans="1:14">
      <c r="A12" s="30" t="s">
        <v>89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</row>
    <row r="13" spans="1:14" ht="8.2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</row>
    <row r="14" spans="1:14" ht="31.5" customHeight="1">
      <c r="A14" s="5" t="s">
        <v>0</v>
      </c>
      <c r="B14" s="6" t="s">
        <v>94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6" t="s">
        <v>84</v>
      </c>
      <c r="J14" s="6" t="s">
        <v>85</v>
      </c>
      <c r="K14" s="6" t="s">
        <v>86</v>
      </c>
      <c r="L14" s="6" t="s">
        <v>87</v>
      </c>
      <c r="M14" s="27" t="s">
        <v>92</v>
      </c>
      <c r="N14" s="27" t="s">
        <v>93</v>
      </c>
    </row>
    <row r="15" spans="1:14" ht="15" customHeight="1">
      <c r="A15" s="1" t="s">
        <v>1</v>
      </c>
      <c r="B15" s="16">
        <f t="shared" ref="B15:D15" si="0">+B16+B22+B32+B42+B50+B58+B68+B73+B76</f>
        <v>9622890974.2714729</v>
      </c>
      <c r="C15" s="16">
        <f t="shared" si="0"/>
        <v>216821560.91</v>
      </c>
      <c r="D15" s="16">
        <f t="shared" si="0"/>
        <v>303563290.02999997</v>
      </c>
      <c r="E15" s="16">
        <f t="shared" ref="E15:F15" si="1">+E16+E22+E32+E42+E50+E58+E68+E73+E76</f>
        <v>532068024.63999999</v>
      </c>
      <c r="F15" s="16">
        <f t="shared" si="1"/>
        <v>270120060.52000004</v>
      </c>
      <c r="G15" s="16">
        <f t="shared" ref="G15:H15" si="2">+G16+G22+G32+G42+G50+G58+G68+G73+G76</f>
        <v>320710014.25999999</v>
      </c>
      <c r="H15" s="16">
        <f t="shared" si="2"/>
        <v>349392443.78999996</v>
      </c>
      <c r="I15" s="16">
        <f t="shared" ref="I15" si="3">+I16+I22+I32+I42+I50+I58+I68+I73+I76</f>
        <v>355458944.72000003</v>
      </c>
      <c r="J15" s="16">
        <f>+J16+J22+J32+J42+J50+J58+J68+J73+J76</f>
        <v>278280911.24000001</v>
      </c>
      <c r="K15" s="16">
        <f t="shared" ref="K15" si="4">+K16+K22+K32+K42+K50+K58+K68+K73+K76</f>
        <v>428634252.5</v>
      </c>
      <c r="L15" s="16">
        <f t="shared" ref="L15" si="5">+L16+L22+L32+L42+L50+L58+L68+L73+L76</f>
        <v>707287911.94000006</v>
      </c>
      <c r="M15" s="16">
        <f>+M16+M22+M32+M42+M50+M58+M68+M73+M76</f>
        <v>13385228388.821472</v>
      </c>
      <c r="N15" s="16">
        <f>+N16+N22+N32+N42+N50+N58+N68+N73+N76</f>
        <v>3762337414.5500011</v>
      </c>
    </row>
    <row r="16" spans="1:14">
      <c r="A16" s="2" t="s">
        <v>2</v>
      </c>
      <c r="B16" s="8">
        <f>SUM(B17:B21)</f>
        <v>3042396914.1614709</v>
      </c>
      <c r="C16" s="8">
        <f>SUM(C17:C21)</f>
        <v>162673418.19</v>
      </c>
      <c r="D16" s="8">
        <f t="shared" ref="D16" si="6">SUM(D17:D21)</f>
        <v>222382444.56999999</v>
      </c>
      <c r="E16" s="8">
        <f t="shared" ref="E16:F16" si="7">SUM(E17:E21)</f>
        <v>247615478.12</v>
      </c>
      <c r="F16" s="8">
        <f t="shared" si="7"/>
        <v>189875661.35999998</v>
      </c>
      <c r="G16" s="8">
        <f t="shared" ref="G16:H16" si="8">SUM(G17:G21)</f>
        <v>186730719.19000003</v>
      </c>
      <c r="H16" s="8">
        <f t="shared" si="8"/>
        <v>206878998.52000001</v>
      </c>
      <c r="I16" s="8">
        <f t="shared" ref="I16" si="9">SUM(I17:I21)</f>
        <v>206255904.38999999</v>
      </c>
      <c r="J16" s="8">
        <f t="shared" ref="J16:L16" si="10">SUM(J17:J21)</f>
        <v>205347671.85000002</v>
      </c>
      <c r="K16" s="8">
        <f t="shared" ref="K16" si="11">SUM(K17:K21)</f>
        <v>298146020.52999997</v>
      </c>
      <c r="L16" s="8">
        <f t="shared" si="10"/>
        <v>185416260.36000001</v>
      </c>
      <c r="M16" s="8">
        <f t="shared" ref="M16" si="12">SUM(M17:M21)</f>
        <v>5153719491.2414703</v>
      </c>
      <c r="N16" s="8">
        <f>SUM(N17:N21)</f>
        <v>2111322577.0800002</v>
      </c>
    </row>
    <row r="17" spans="1:34" ht="15" customHeight="1">
      <c r="A17" s="3" t="s">
        <v>3</v>
      </c>
      <c r="B17" s="12">
        <v>2006696452.8134499</v>
      </c>
      <c r="C17" s="12">
        <v>124319957.27</v>
      </c>
      <c r="D17" s="12">
        <v>180964175.71999997</v>
      </c>
      <c r="E17" s="12">
        <v>187798337.56</v>
      </c>
      <c r="F17" s="12">
        <v>152166814.19999999</v>
      </c>
      <c r="G17" s="12">
        <v>143451646.69</v>
      </c>
      <c r="H17" s="12">
        <v>172343229.81999999</v>
      </c>
      <c r="I17" s="12">
        <v>160178786.51999998</v>
      </c>
      <c r="J17" s="12">
        <v>160767375.84000003</v>
      </c>
      <c r="K17" s="12">
        <v>137569833.63999999</v>
      </c>
      <c r="L17" s="12">
        <v>136007044.49000001</v>
      </c>
      <c r="M17" s="12">
        <f>SUM(B17:L17)</f>
        <v>3562263654.5634499</v>
      </c>
      <c r="N17" s="12">
        <f>(M17-B17)</f>
        <v>1555567201.75</v>
      </c>
    </row>
    <row r="18" spans="1:34" ht="15" customHeight="1">
      <c r="A18" s="3" t="s">
        <v>4</v>
      </c>
      <c r="B18" s="26">
        <v>605627119.32700694</v>
      </c>
      <c r="C18" s="26">
        <v>18782276.079999998</v>
      </c>
      <c r="D18" s="26">
        <v>13722075.609999999</v>
      </c>
      <c r="E18" s="26">
        <v>20555492.359999999</v>
      </c>
      <c r="F18" s="26">
        <v>13200903.879999999</v>
      </c>
      <c r="G18" s="26">
        <v>17913426.02</v>
      </c>
      <c r="H18" s="26">
        <v>9424793.6799999997</v>
      </c>
      <c r="I18" s="26">
        <v>18726768.25</v>
      </c>
      <c r="J18" s="26">
        <v>18091672.630000003</v>
      </c>
      <c r="K18" s="26">
        <v>14886554.239999998</v>
      </c>
      <c r="L18" s="26">
        <v>20180792.649999999</v>
      </c>
      <c r="M18" s="12">
        <f>SUM(B18:L18)</f>
        <v>771111874.72700691</v>
      </c>
      <c r="N18" s="12">
        <f>(M18-B18)</f>
        <v>165484755.39999998</v>
      </c>
    </row>
    <row r="19" spans="1:34" ht="15" customHeight="1">
      <c r="A19" s="3" t="s">
        <v>36</v>
      </c>
      <c r="B19" s="12">
        <v>18934334.618832026</v>
      </c>
      <c r="C19" s="9">
        <v>0</v>
      </c>
      <c r="D19" s="9">
        <v>1199342.55</v>
      </c>
      <c r="E19" s="9">
        <v>1214003.73</v>
      </c>
      <c r="F19" s="9">
        <v>599317</v>
      </c>
      <c r="G19" s="9">
        <v>1435144.71</v>
      </c>
      <c r="H19" s="9">
        <v>752566.11</v>
      </c>
      <c r="I19" s="9">
        <v>3254126.23</v>
      </c>
      <c r="J19" s="9">
        <v>2796690.58</v>
      </c>
      <c r="K19" s="9">
        <v>2475617</v>
      </c>
      <c r="L19" s="9">
        <v>5036104.22</v>
      </c>
      <c r="M19" s="12">
        <f>SUM(B19:L19)</f>
        <v>37697246.748832025</v>
      </c>
      <c r="N19" s="12">
        <f>(M19-B19)</f>
        <v>18762912.129999999</v>
      </c>
    </row>
    <row r="20" spans="1:34" ht="15" customHeight="1">
      <c r="A20" s="3" t="s">
        <v>5</v>
      </c>
      <c r="B20" s="12">
        <v>130879104.77407205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113547800.00000003</v>
      </c>
      <c r="L20" s="9">
        <v>0</v>
      </c>
      <c r="M20" s="12">
        <f>SUM(B20:L20)</f>
        <v>244426904.77407208</v>
      </c>
      <c r="N20" s="12">
        <f>(M20-B20)</f>
        <v>113547800.00000003</v>
      </c>
    </row>
    <row r="21" spans="1:34" ht="15" customHeight="1">
      <c r="A21" s="3" t="s">
        <v>6</v>
      </c>
      <c r="B21" s="12">
        <v>280259902.62810993</v>
      </c>
      <c r="C21" s="12">
        <v>19571184.84</v>
      </c>
      <c r="D21" s="12">
        <v>26496850.690000001</v>
      </c>
      <c r="E21" s="12">
        <v>38047644.470000006</v>
      </c>
      <c r="F21" s="12">
        <v>23908626.280000001</v>
      </c>
      <c r="G21" s="12">
        <v>23930501.770000003</v>
      </c>
      <c r="H21" s="12">
        <v>24358408.909999996</v>
      </c>
      <c r="I21" s="12">
        <v>24096223.390000001</v>
      </c>
      <c r="J21" s="12">
        <v>23691932.799999997</v>
      </c>
      <c r="K21" s="12">
        <v>29666215.650000002</v>
      </c>
      <c r="L21" s="12">
        <v>24192319</v>
      </c>
      <c r="M21" s="12">
        <f>SUM(B21:L21)</f>
        <v>538219810.42810988</v>
      </c>
      <c r="N21" s="12">
        <f>(M21-B21)</f>
        <v>257959907.79999995</v>
      </c>
    </row>
    <row r="22" spans="1:34">
      <c r="A22" s="2" t="s">
        <v>7</v>
      </c>
      <c r="B22" s="13">
        <f>SUM(B23:B31)</f>
        <v>647381004.41410863</v>
      </c>
      <c r="C22" s="8">
        <f t="shared" ref="C22:G22" si="13">SUM(C23:C31)</f>
        <v>12096693.84</v>
      </c>
      <c r="D22" s="8">
        <f t="shared" si="13"/>
        <v>30955016.18</v>
      </c>
      <c r="E22" s="8">
        <f t="shared" si="13"/>
        <v>33082925.599999998</v>
      </c>
      <c r="F22" s="8">
        <f t="shared" si="13"/>
        <v>28245849.589999996</v>
      </c>
      <c r="G22" s="8">
        <f t="shared" si="13"/>
        <v>30415416.259999998</v>
      </c>
      <c r="H22" s="8">
        <f t="shared" ref="H22:I22" si="14">SUM(H23:H31)</f>
        <v>25571355.789999999</v>
      </c>
      <c r="I22" s="8">
        <f t="shared" si="14"/>
        <v>25650233.529999997</v>
      </c>
      <c r="J22" s="8">
        <f t="shared" ref="J22:L22" si="15">SUM(J23:J31)</f>
        <v>22630731.609999999</v>
      </c>
      <c r="K22" s="8">
        <f t="shared" ref="K22" si="16">SUM(K23:K31)</f>
        <v>17934786.809999999</v>
      </c>
      <c r="L22" s="8">
        <f t="shared" si="15"/>
        <v>260257648.03000003</v>
      </c>
      <c r="M22" s="8">
        <f>SUM(M23:M31)</f>
        <v>1134221661.6541085</v>
      </c>
      <c r="N22" s="8">
        <f t="shared" ref="N22" si="17">SUM(N23:N31)</f>
        <v>486840657.24000001</v>
      </c>
    </row>
    <row r="23" spans="1:34">
      <c r="A23" s="3" t="s">
        <v>8</v>
      </c>
      <c r="B23" s="12">
        <v>69845234.452064618</v>
      </c>
      <c r="C23" s="12">
        <v>5605815.8399999999</v>
      </c>
      <c r="D23" s="12">
        <v>16556070.609999999</v>
      </c>
      <c r="E23" s="12">
        <v>15603083.560000001</v>
      </c>
      <c r="F23" s="12">
        <v>14087841.819999998</v>
      </c>
      <c r="G23" s="12">
        <v>14754240.140000001</v>
      </c>
      <c r="H23" s="12">
        <v>10475126.35</v>
      </c>
      <c r="I23" s="12">
        <v>15832606.640000001</v>
      </c>
      <c r="J23" s="12">
        <v>13341985.16</v>
      </c>
      <c r="K23" s="12">
        <v>5466757.8899999997</v>
      </c>
      <c r="L23" s="12">
        <v>248878130.88000003</v>
      </c>
      <c r="M23" s="12">
        <f>SUM(B23:L23)</f>
        <v>430446893.34206462</v>
      </c>
      <c r="N23" s="12">
        <f>(M23-B23)</f>
        <v>360601658.88999999</v>
      </c>
    </row>
    <row r="24" spans="1:34" ht="30">
      <c r="A24" s="3" t="s">
        <v>9</v>
      </c>
      <c r="B24" s="12">
        <v>91820750.983021885</v>
      </c>
      <c r="C24" s="7">
        <v>2939784.1</v>
      </c>
      <c r="D24" s="7">
        <v>1653882.8599999999</v>
      </c>
      <c r="E24" s="7">
        <v>656210.61</v>
      </c>
      <c r="F24" s="7">
        <v>566971.88</v>
      </c>
      <c r="G24" s="7">
        <v>2642201.58</v>
      </c>
      <c r="H24" s="7">
        <v>5402744.3499999996</v>
      </c>
      <c r="I24" s="7">
        <v>2559019.9500000002</v>
      </c>
      <c r="J24" s="7">
        <v>1459235.02</v>
      </c>
      <c r="K24" s="7">
        <v>3216587.69</v>
      </c>
      <c r="L24" s="7">
        <v>1032101.45</v>
      </c>
      <c r="M24" s="12">
        <f>SUM(B24:L24)</f>
        <v>113949490.47302186</v>
      </c>
      <c r="N24" s="12">
        <f>(M24-B24)</f>
        <v>22128739.48999998</v>
      </c>
    </row>
    <row r="25" spans="1:34">
      <c r="A25" s="3" t="s">
        <v>10</v>
      </c>
      <c r="B25" s="12">
        <v>14192738.150111396</v>
      </c>
      <c r="C25" s="9">
        <v>92082</v>
      </c>
      <c r="D25" s="9">
        <v>11685</v>
      </c>
      <c r="E25" s="9">
        <v>179141</v>
      </c>
      <c r="F25" s="9">
        <v>408178</v>
      </c>
      <c r="G25" s="9">
        <v>205022</v>
      </c>
      <c r="H25" s="9">
        <v>217802</v>
      </c>
      <c r="I25" s="9">
        <v>235465</v>
      </c>
      <c r="J25" s="9">
        <v>11198.2</v>
      </c>
      <c r="K25" s="9">
        <v>1433146</v>
      </c>
      <c r="L25" s="9">
        <v>255483.9</v>
      </c>
      <c r="M25" s="12">
        <f>SUM(B25:L25)</f>
        <v>17241941.250111394</v>
      </c>
      <c r="N25" s="12">
        <f>(M25-B25)</f>
        <v>3049203.0999999978</v>
      </c>
    </row>
    <row r="26" spans="1:34" ht="18" customHeight="1">
      <c r="A26" s="3" t="s">
        <v>11</v>
      </c>
      <c r="B26" s="12">
        <v>4114843.764092912</v>
      </c>
      <c r="C26" s="9">
        <v>169588</v>
      </c>
      <c r="D26" s="9">
        <v>126745</v>
      </c>
      <c r="E26" s="9">
        <v>128765</v>
      </c>
      <c r="F26" s="9">
        <v>199067</v>
      </c>
      <c r="G26" s="9">
        <v>143880</v>
      </c>
      <c r="H26" s="9">
        <v>213645</v>
      </c>
      <c r="I26" s="9">
        <v>152408</v>
      </c>
      <c r="J26" s="9">
        <v>143348</v>
      </c>
      <c r="K26" s="9">
        <v>124757</v>
      </c>
      <c r="L26" s="9">
        <v>134974</v>
      </c>
      <c r="M26" s="12">
        <f>SUM(B26:L26)</f>
        <v>5652020.764092912</v>
      </c>
      <c r="N26" s="12">
        <f>(M26-B26)</f>
        <v>1537177</v>
      </c>
    </row>
    <row r="27" spans="1:34">
      <c r="A27" s="3" t="s">
        <v>12</v>
      </c>
      <c r="B27" s="12">
        <v>211767570.50249624</v>
      </c>
      <c r="C27" s="9">
        <v>751587.88</v>
      </c>
      <c r="D27" s="9">
        <v>6552618.8300000001</v>
      </c>
      <c r="E27" s="9">
        <v>2836598.8</v>
      </c>
      <c r="F27" s="9">
        <v>1985965.67</v>
      </c>
      <c r="G27" s="9">
        <v>4525353.58</v>
      </c>
      <c r="H27" s="9">
        <v>4053896.1</v>
      </c>
      <c r="I27" s="9">
        <v>1599244.8900000001</v>
      </c>
      <c r="J27" s="9">
        <v>1588333.6</v>
      </c>
      <c r="K27" s="9">
        <v>2276800</v>
      </c>
      <c r="L27" s="9">
        <v>4707366.21</v>
      </c>
      <c r="M27" s="12">
        <f>SUM(B27:L27)</f>
        <v>242645336.06249624</v>
      </c>
      <c r="N27" s="12">
        <f>(M27-B27)</f>
        <v>30877765.560000002</v>
      </c>
      <c r="Q27" s="19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>
      <c r="A28" s="3" t="s">
        <v>13</v>
      </c>
      <c r="B28" s="12">
        <v>17259443.738326427</v>
      </c>
      <c r="C28" s="12">
        <v>0</v>
      </c>
      <c r="D28" s="12">
        <v>407663.39</v>
      </c>
      <c r="E28" s="12">
        <v>3181828.9800000004</v>
      </c>
      <c r="F28" s="12">
        <v>5172919.72</v>
      </c>
      <c r="G28" s="12">
        <v>256951.45</v>
      </c>
      <c r="H28" s="12">
        <v>399405.05</v>
      </c>
      <c r="I28" s="12">
        <v>637469.24</v>
      </c>
      <c r="J28" s="12">
        <v>103488</v>
      </c>
      <c r="K28" s="12">
        <v>25022.120000000003</v>
      </c>
      <c r="L28" s="12">
        <v>252869.98</v>
      </c>
      <c r="M28" s="12">
        <f>SUM(B28:L28)</f>
        <v>27697061.668326426</v>
      </c>
      <c r="N28" s="12">
        <f>(M28-B28)</f>
        <v>10437617.93</v>
      </c>
      <c r="Q28" s="19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</row>
    <row r="29" spans="1:34" ht="45">
      <c r="A29" s="3" t="s">
        <v>14</v>
      </c>
      <c r="B29" s="12">
        <v>77838208.068721265</v>
      </c>
      <c r="C29" s="7">
        <v>852951.3899999999</v>
      </c>
      <c r="D29" s="7">
        <v>3413637.71</v>
      </c>
      <c r="E29" s="7">
        <v>4994081.74</v>
      </c>
      <c r="F29" s="7">
        <v>3480485.88</v>
      </c>
      <c r="G29" s="7">
        <v>4312893.2299999995</v>
      </c>
      <c r="H29" s="7">
        <v>2188544.27</v>
      </c>
      <c r="I29" s="7">
        <v>1551413.7</v>
      </c>
      <c r="J29" s="7">
        <v>2697566.0300000003</v>
      </c>
      <c r="K29" s="7">
        <v>2050214.25</v>
      </c>
      <c r="L29" s="7">
        <v>1846100.0200000003</v>
      </c>
      <c r="M29" s="12">
        <f>SUM(B29:L29)</f>
        <v>105226096.28872125</v>
      </c>
      <c r="N29" s="12">
        <f>(M29-B29)</f>
        <v>27387888.219999984</v>
      </c>
    </row>
    <row r="30" spans="1:34" ht="30">
      <c r="A30" s="3" t="s">
        <v>15</v>
      </c>
      <c r="B30" s="12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12">
        <f>SUM(B30:L30)</f>
        <v>0</v>
      </c>
      <c r="N30" s="12">
        <f>(M30-B30)</f>
        <v>0</v>
      </c>
    </row>
    <row r="31" spans="1:34">
      <c r="A31" s="3" t="s">
        <v>37</v>
      </c>
      <c r="B31" s="12">
        <v>160542214.75527382</v>
      </c>
      <c r="C31" s="9">
        <v>1684884.63</v>
      </c>
      <c r="D31" s="9">
        <v>2232712.7799999998</v>
      </c>
      <c r="E31" s="9">
        <v>5503215.9100000001</v>
      </c>
      <c r="F31" s="9">
        <v>2344419.62</v>
      </c>
      <c r="G31" s="9">
        <v>3574874.2800000003</v>
      </c>
      <c r="H31" s="9">
        <v>2620192.67</v>
      </c>
      <c r="I31" s="9">
        <v>3082606.11</v>
      </c>
      <c r="J31" s="9">
        <v>3285577.6</v>
      </c>
      <c r="K31" s="9">
        <v>3341501.86</v>
      </c>
      <c r="L31" s="9">
        <v>3150621.5900000003</v>
      </c>
      <c r="M31" s="12">
        <f>SUM(B31:L31)</f>
        <v>191362821.80527383</v>
      </c>
      <c r="N31" s="12">
        <f>(M31-B31)</f>
        <v>30820607.050000012</v>
      </c>
    </row>
    <row r="32" spans="1:34">
      <c r="A32" s="2" t="s">
        <v>16</v>
      </c>
      <c r="B32" s="8">
        <f>SUM(B33:B41)</f>
        <v>276630255.52149332</v>
      </c>
      <c r="C32" s="8">
        <f t="shared" ref="C32:G32" si="18">SUM(C33:C41)</f>
        <v>11370932.600000001</v>
      </c>
      <c r="D32" s="8">
        <f t="shared" si="18"/>
        <v>12306303.030000001</v>
      </c>
      <c r="E32" s="8">
        <f t="shared" si="18"/>
        <v>14647727.860000001</v>
      </c>
      <c r="F32" s="8">
        <f t="shared" si="18"/>
        <v>11602495.420000002</v>
      </c>
      <c r="G32" s="8">
        <f t="shared" si="18"/>
        <v>24264642.539999999</v>
      </c>
      <c r="H32" s="8">
        <f t="shared" ref="H32:I32" si="19">SUM(H33:H41)</f>
        <v>13105795.289999999</v>
      </c>
      <c r="I32" s="8">
        <f t="shared" si="19"/>
        <v>23577800.789999999</v>
      </c>
      <c r="J32" s="8">
        <f t="shared" ref="J32:L32" si="20">SUM(J33:J41)</f>
        <v>11718855.609999999</v>
      </c>
      <c r="K32" s="8">
        <f t="shared" ref="K32" si="21">SUM(K33:K41)</f>
        <v>3978057.49</v>
      </c>
      <c r="L32" s="8">
        <f t="shared" si="20"/>
        <v>12205990.059999999</v>
      </c>
      <c r="M32" s="8">
        <f t="shared" ref="M32:N32" si="22">SUM(M33:M41)</f>
        <v>415408856.21149331</v>
      </c>
      <c r="N32" s="8">
        <f t="shared" si="22"/>
        <v>138778600.68999997</v>
      </c>
    </row>
    <row r="33" spans="1:14" ht="30">
      <c r="A33" s="3" t="s">
        <v>17</v>
      </c>
      <c r="B33" s="12">
        <v>37861631.063514709</v>
      </c>
      <c r="C33" s="17">
        <v>1010561.78</v>
      </c>
      <c r="D33" s="17">
        <v>2123754.7199999997</v>
      </c>
      <c r="E33" s="17">
        <v>732625.57999999984</v>
      </c>
      <c r="F33" s="17">
        <v>2156835.2800000003</v>
      </c>
      <c r="G33" s="17">
        <v>991826.01</v>
      </c>
      <c r="H33" s="17">
        <v>354452.06</v>
      </c>
      <c r="I33" s="17">
        <v>1631836.6</v>
      </c>
      <c r="J33" s="17">
        <v>284801.19</v>
      </c>
      <c r="K33" s="17">
        <v>1458913.29</v>
      </c>
      <c r="L33" s="17">
        <v>1525168.11</v>
      </c>
      <c r="M33" s="12">
        <f>SUM(B33:L33)</f>
        <v>50132405.683514707</v>
      </c>
      <c r="N33" s="12">
        <f>(M33-B33)</f>
        <v>12270774.619999997</v>
      </c>
    </row>
    <row r="34" spans="1:14">
      <c r="A34" s="3" t="s">
        <v>18</v>
      </c>
      <c r="B34" s="12">
        <v>8922226.0519022886</v>
      </c>
      <c r="C34" s="9">
        <v>11360.81</v>
      </c>
      <c r="D34" s="9">
        <v>728135.03999999992</v>
      </c>
      <c r="E34" s="9">
        <v>926079.28</v>
      </c>
      <c r="F34" s="9">
        <v>96393.46</v>
      </c>
      <c r="G34" s="9">
        <v>3610669</v>
      </c>
      <c r="H34" s="9">
        <v>6820</v>
      </c>
      <c r="I34" s="9">
        <v>69243.240000000005</v>
      </c>
      <c r="J34" s="9">
        <v>38905.550000000003</v>
      </c>
      <c r="K34" s="9">
        <v>2887.29</v>
      </c>
      <c r="L34" s="9">
        <v>72036.84</v>
      </c>
      <c r="M34" s="12">
        <f>SUM(B34:L34)</f>
        <v>14484756.561902288</v>
      </c>
      <c r="N34" s="12">
        <f>(M34-B34)</f>
        <v>5562530.5099999998</v>
      </c>
    </row>
    <row r="35" spans="1:14" ht="30">
      <c r="A35" s="3" t="s">
        <v>19</v>
      </c>
      <c r="B35" s="12">
        <v>4216415.1957450649</v>
      </c>
      <c r="C35" s="7">
        <v>240838.97</v>
      </c>
      <c r="D35" s="7">
        <v>543850.16999999993</v>
      </c>
      <c r="E35" s="7">
        <v>45087.96</v>
      </c>
      <c r="F35" s="7">
        <v>187263.53000000003</v>
      </c>
      <c r="G35" s="7">
        <v>9014.35</v>
      </c>
      <c r="H35" s="7">
        <v>219634.24999999997</v>
      </c>
      <c r="I35" s="7">
        <v>20713.86</v>
      </c>
      <c r="J35" s="7">
        <v>115641.75</v>
      </c>
      <c r="K35" s="7">
        <v>93216.139999999985</v>
      </c>
      <c r="L35" s="7">
        <v>205125.91999999998</v>
      </c>
      <c r="M35" s="12">
        <f>SUM(B35:L35)</f>
        <v>5896802.0957450643</v>
      </c>
      <c r="N35" s="12">
        <f>(M35-B35)</f>
        <v>1680386.8999999994</v>
      </c>
    </row>
    <row r="36" spans="1:14">
      <c r="A36" s="3" t="s">
        <v>20</v>
      </c>
      <c r="B36" s="12">
        <v>3870251.6050183424</v>
      </c>
      <c r="C36" s="9">
        <v>1775</v>
      </c>
      <c r="D36" s="9">
        <v>3694.88</v>
      </c>
      <c r="E36" s="9">
        <v>724862.4</v>
      </c>
      <c r="F36" s="9">
        <v>0</v>
      </c>
      <c r="G36" s="9">
        <v>728955.91</v>
      </c>
      <c r="H36" s="9">
        <v>439111.04</v>
      </c>
      <c r="I36" s="9">
        <v>0</v>
      </c>
      <c r="J36" s="9">
        <v>45170.98</v>
      </c>
      <c r="K36" s="9">
        <v>3718.15</v>
      </c>
      <c r="L36" s="9">
        <v>0</v>
      </c>
      <c r="M36" s="12">
        <f>SUM(B36:L36)</f>
        <v>5817539.9650183432</v>
      </c>
      <c r="N36" s="12">
        <f>(M36-B36)</f>
        <v>1947288.3600000008</v>
      </c>
    </row>
    <row r="37" spans="1:14" ht="30">
      <c r="A37" s="3" t="s">
        <v>21</v>
      </c>
      <c r="B37" s="12">
        <v>11204651.936423056</v>
      </c>
      <c r="C37" s="7">
        <v>640695.38</v>
      </c>
      <c r="D37" s="7">
        <v>1938021.2700000003</v>
      </c>
      <c r="E37" s="7">
        <v>420561.9200000001</v>
      </c>
      <c r="F37" s="7">
        <v>207340.03999999998</v>
      </c>
      <c r="G37" s="7">
        <v>790910.37</v>
      </c>
      <c r="H37" s="7">
        <v>113382.70999999999</v>
      </c>
      <c r="I37" s="7">
        <v>2027030.83</v>
      </c>
      <c r="J37" s="7">
        <v>28900.77</v>
      </c>
      <c r="K37" s="7">
        <v>135323.01</v>
      </c>
      <c r="L37" s="7">
        <v>172176.45</v>
      </c>
      <c r="M37" s="12">
        <f>SUM(B37:L37)</f>
        <v>17678994.686423056</v>
      </c>
      <c r="N37" s="12">
        <f>(M37-B37)</f>
        <v>6474342.75</v>
      </c>
    </row>
    <row r="38" spans="1:14" ht="30">
      <c r="A38" s="3" t="s">
        <v>22</v>
      </c>
      <c r="B38" s="12">
        <v>30645838.371094327</v>
      </c>
      <c r="C38" s="7">
        <v>2703917.12</v>
      </c>
      <c r="D38" s="7">
        <v>2076130.7699999998</v>
      </c>
      <c r="E38" s="7">
        <v>1737382.74</v>
      </c>
      <c r="F38" s="7">
        <v>994601.13</v>
      </c>
      <c r="G38" s="7">
        <v>3168029.0900000003</v>
      </c>
      <c r="H38" s="7">
        <v>791282.89</v>
      </c>
      <c r="I38" s="7">
        <v>1354739.1600000001</v>
      </c>
      <c r="J38" s="7">
        <v>1753967.23</v>
      </c>
      <c r="K38" s="7">
        <v>798575.11999999988</v>
      </c>
      <c r="L38" s="7">
        <v>590565.36</v>
      </c>
      <c r="M38" s="12">
        <f>SUM(B38:L38)</f>
        <v>46615028.981094331</v>
      </c>
      <c r="N38" s="12">
        <f>(M38-B38)</f>
        <v>15969190.610000003</v>
      </c>
    </row>
    <row r="39" spans="1:14" ht="30">
      <c r="A39" s="3" t="s">
        <v>23</v>
      </c>
      <c r="B39" s="12">
        <v>87016906.033126175</v>
      </c>
      <c r="C39" s="12">
        <v>2832783.6700000004</v>
      </c>
      <c r="D39" s="12">
        <v>1507943.0500000003</v>
      </c>
      <c r="E39" s="12">
        <v>5198073.49</v>
      </c>
      <c r="F39" s="12">
        <v>4273862.6100000003</v>
      </c>
      <c r="G39" s="12">
        <v>3701242.6900000004</v>
      </c>
      <c r="H39" s="12">
        <v>8329004.4399999995</v>
      </c>
      <c r="I39" s="12">
        <v>3602139.7100000004</v>
      </c>
      <c r="J39" s="12">
        <v>4349909.9800000004</v>
      </c>
      <c r="K39" s="12">
        <v>662271.1</v>
      </c>
      <c r="L39" s="12">
        <v>4274812.93</v>
      </c>
      <c r="M39" s="12">
        <f>SUM(B39:L39)</f>
        <v>125748949.70312616</v>
      </c>
      <c r="N39" s="12">
        <f>(M39-B39)</f>
        <v>38732043.669999987</v>
      </c>
    </row>
    <row r="40" spans="1:14" ht="30">
      <c r="A40" s="3" t="s">
        <v>38</v>
      </c>
      <c r="B40" s="12">
        <f>SUM(C40:L40)</f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12">
        <f>SUM(B40:L40)</f>
        <v>0</v>
      </c>
      <c r="N40" s="12">
        <f>(M40-B40)</f>
        <v>0</v>
      </c>
    </row>
    <row r="41" spans="1:14">
      <c r="A41" s="3" t="s">
        <v>24</v>
      </c>
      <c r="B41" s="12">
        <v>92892335.264669389</v>
      </c>
      <c r="C41" s="9">
        <v>3928999.8700000006</v>
      </c>
      <c r="D41" s="9">
        <v>3384773.13</v>
      </c>
      <c r="E41" s="9">
        <v>4863054.49</v>
      </c>
      <c r="F41" s="9">
        <v>3686199.3700000006</v>
      </c>
      <c r="G41" s="9">
        <v>11263995.119999999</v>
      </c>
      <c r="H41" s="9">
        <v>2852107.9</v>
      </c>
      <c r="I41" s="9">
        <v>14872097.389999999</v>
      </c>
      <c r="J41" s="9">
        <v>5101558.16</v>
      </c>
      <c r="K41" s="9">
        <v>823153.3899999999</v>
      </c>
      <c r="L41" s="9">
        <v>5366104.45</v>
      </c>
      <c r="M41" s="12">
        <f>SUM(B41:L41)</f>
        <v>149034378.53466937</v>
      </c>
      <c r="N41" s="12">
        <f>(M41-B41)</f>
        <v>56142043.269999981</v>
      </c>
    </row>
    <row r="42" spans="1:14">
      <c r="A42" s="2" t="s">
        <v>25</v>
      </c>
      <c r="B42" s="10">
        <f t="shared" ref="B42:C42" si="23">SUM(B43:B49)</f>
        <v>219437747.31263834</v>
      </c>
      <c r="C42" s="10">
        <f t="shared" si="23"/>
        <v>1943568.4</v>
      </c>
      <c r="D42" s="10">
        <f t="shared" ref="D42:E42" si="24">SUM(D43:D49)</f>
        <v>4289622.75</v>
      </c>
      <c r="E42" s="10">
        <f t="shared" si="24"/>
        <v>152962098.28999999</v>
      </c>
      <c r="F42" s="10">
        <f t="shared" ref="F42:G42" si="25">SUM(F43:F49)</f>
        <v>1868954.5</v>
      </c>
      <c r="G42" s="10">
        <f t="shared" si="25"/>
        <v>2028118.1600000001</v>
      </c>
      <c r="H42" s="10">
        <f t="shared" ref="H42:I42" si="26">SUM(H43:H49)</f>
        <v>10482888.76</v>
      </c>
      <c r="I42" s="10">
        <f t="shared" si="26"/>
        <v>3514638.26</v>
      </c>
      <c r="J42" s="10">
        <f t="shared" ref="J42:L42" si="27">SUM(J43:J49)</f>
        <v>902227.82</v>
      </c>
      <c r="K42" s="10">
        <f t="shared" ref="K42" si="28">SUM(K43:K49)</f>
        <v>13506335.17</v>
      </c>
      <c r="L42" s="10">
        <f t="shared" si="27"/>
        <v>5142027.6900000004</v>
      </c>
      <c r="M42" s="10">
        <f t="shared" ref="M42:N42" si="29">SUM(M43:M49)</f>
        <v>416078227.11263835</v>
      </c>
      <c r="N42" s="10">
        <f t="shared" si="29"/>
        <v>196640479.80000001</v>
      </c>
    </row>
    <row r="43" spans="1:14" ht="30">
      <c r="A43" s="3" t="s">
        <v>26</v>
      </c>
      <c r="B43" s="12">
        <v>114437747.31263836</v>
      </c>
      <c r="C43" s="17">
        <v>174473.4</v>
      </c>
      <c r="D43" s="17">
        <v>4289622.75</v>
      </c>
      <c r="E43" s="17">
        <v>1488427.29</v>
      </c>
      <c r="F43" s="17">
        <v>432462.5</v>
      </c>
      <c r="G43" s="17">
        <v>1023727.16</v>
      </c>
      <c r="H43" s="17">
        <v>2517492.7599999998</v>
      </c>
      <c r="I43" s="17">
        <v>2636105.2599999998</v>
      </c>
      <c r="J43" s="17">
        <v>902227.82</v>
      </c>
      <c r="K43" s="17">
        <v>0</v>
      </c>
      <c r="L43" s="17">
        <v>5142027.6900000004</v>
      </c>
      <c r="M43" s="12">
        <f>SUM(B43:L43)</f>
        <v>133044313.94263837</v>
      </c>
      <c r="N43" s="12">
        <f>(M43-B43)</f>
        <v>18606566.63000001</v>
      </c>
    </row>
    <row r="44" spans="1:14" ht="30">
      <c r="A44" s="3" t="s">
        <v>39</v>
      </c>
      <c r="B44" s="12">
        <f>SUM(C44:L44)</f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f>SUM(B44:L44)</f>
        <v>0</v>
      </c>
      <c r="N44" s="12">
        <f>(M44-B44)</f>
        <v>0</v>
      </c>
    </row>
    <row r="45" spans="1:14" ht="30">
      <c r="A45" s="3" t="s">
        <v>40</v>
      </c>
      <c r="B45" s="12">
        <f>SUM(C45:L45)</f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f>SUM(B45:L45)</f>
        <v>0</v>
      </c>
      <c r="N45" s="12">
        <f>(M45-B45)</f>
        <v>0</v>
      </c>
    </row>
    <row r="46" spans="1:14" ht="30">
      <c r="A46" s="3" t="s">
        <v>41</v>
      </c>
      <c r="B46" s="12">
        <v>105000000</v>
      </c>
      <c r="C46" s="12">
        <v>1769095</v>
      </c>
      <c r="D46" s="12">
        <v>0</v>
      </c>
      <c r="E46" s="12">
        <v>151473671</v>
      </c>
      <c r="F46" s="12">
        <v>1436492</v>
      </c>
      <c r="G46" s="12">
        <v>1004391</v>
      </c>
      <c r="H46" s="12">
        <v>7965396</v>
      </c>
      <c r="I46" s="12">
        <v>878533</v>
      </c>
      <c r="J46" s="12">
        <v>0</v>
      </c>
      <c r="K46" s="12">
        <v>13506335.17</v>
      </c>
      <c r="L46" s="12">
        <v>0</v>
      </c>
      <c r="M46" s="12">
        <f>SUM(B46:L46)</f>
        <v>283033913.17000002</v>
      </c>
      <c r="N46" s="12">
        <f>(M46-B46)</f>
        <v>178033913.17000002</v>
      </c>
    </row>
    <row r="47" spans="1:14" ht="30">
      <c r="A47" s="3" t="s">
        <v>42</v>
      </c>
      <c r="B47" s="12">
        <f>SUM(C47:L47)</f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f>SUM(B47:L47)</f>
        <v>0</v>
      </c>
      <c r="N47" s="12">
        <f>(M47-B47)</f>
        <v>0</v>
      </c>
    </row>
    <row r="48" spans="1:14" ht="30">
      <c r="A48" s="3" t="s">
        <v>27</v>
      </c>
      <c r="B48" s="12">
        <f>SUM(C48:L48)</f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f>SUM(B48:L48)</f>
        <v>0</v>
      </c>
      <c r="N48" s="12">
        <f>(M48-B48)</f>
        <v>0</v>
      </c>
    </row>
    <row r="49" spans="1:14" ht="30">
      <c r="A49" s="3" t="s">
        <v>43</v>
      </c>
      <c r="B49" s="12">
        <f>SUM(C49:L49)</f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f>SUM(B49:J49)</f>
        <v>0</v>
      </c>
      <c r="N49" s="12">
        <f>(M49-B49)</f>
        <v>0</v>
      </c>
    </row>
    <row r="50" spans="1:14">
      <c r="A50" s="2" t="s">
        <v>44</v>
      </c>
      <c r="B50" s="10">
        <f t="shared" ref="B50:G50" si="30">SUM(B51:B57)</f>
        <v>0</v>
      </c>
      <c r="C50" s="10">
        <f t="shared" si="30"/>
        <v>0</v>
      </c>
      <c r="D50" s="10">
        <f t="shared" si="30"/>
        <v>0</v>
      </c>
      <c r="E50" s="10">
        <f t="shared" si="30"/>
        <v>0</v>
      </c>
      <c r="F50" s="10">
        <f t="shared" si="30"/>
        <v>0</v>
      </c>
      <c r="G50" s="10">
        <f t="shared" si="30"/>
        <v>0</v>
      </c>
      <c r="H50" s="10">
        <f t="shared" ref="H50:I50" si="31">SUM(H51:H57)</f>
        <v>0</v>
      </c>
      <c r="I50" s="10">
        <f t="shared" si="31"/>
        <v>0</v>
      </c>
      <c r="J50" s="10">
        <f t="shared" ref="J50:L50" si="32">SUM(J51:J57)</f>
        <v>0</v>
      </c>
      <c r="K50" s="10">
        <f t="shared" ref="K50" si="33">SUM(K51:K57)</f>
        <v>0</v>
      </c>
      <c r="L50" s="10">
        <f t="shared" si="32"/>
        <v>0</v>
      </c>
      <c r="M50" s="8">
        <f>SUM(B50:H50)</f>
        <v>0</v>
      </c>
      <c r="N50" s="10">
        <f t="shared" ref="N50" si="34">SUM(N51:N57)</f>
        <v>0</v>
      </c>
    </row>
    <row r="51" spans="1:14" ht="30">
      <c r="A51" s="3" t="s">
        <v>45</v>
      </c>
      <c r="B51" s="12">
        <f>SUM(C51:L51)</f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f>SUM(B51:H51)</f>
        <v>0</v>
      </c>
      <c r="N51" s="12">
        <f>(B51-M51)</f>
        <v>0</v>
      </c>
    </row>
    <row r="52" spans="1:14" ht="30">
      <c r="A52" s="3" t="s">
        <v>46</v>
      </c>
      <c r="B52" s="12">
        <f>SUM(C52:L52)</f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f>SUM(B52:H52)</f>
        <v>0</v>
      </c>
      <c r="N52" s="12">
        <f>(B52-M52)</f>
        <v>0</v>
      </c>
    </row>
    <row r="53" spans="1:14" ht="30">
      <c r="A53" s="3" t="s">
        <v>47</v>
      </c>
      <c r="B53" s="12">
        <f>SUM(C53:L53)</f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f>SUM(B53:H53)</f>
        <v>0</v>
      </c>
      <c r="N53" s="12">
        <f>(B53-M53)</f>
        <v>0</v>
      </c>
    </row>
    <row r="54" spans="1:14" ht="30">
      <c r="A54" s="3" t="s">
        <v>48</v>
      </c>
      <c r="B54" s="12">
        <f>SUM(C54:L54)</f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f>SUM(B54:H54)</f>
        <v>0</v>
      </c>
      <c r="N54" s="12">
        <f>(B54-M54)</f>
        <v>0</v>
      </c>
    </row>
    <row r="55" spans="1:14" ht="30">
      <c r="A55" s="3" t="s">
        <v>49</v>
      </c>
      <c r="B55" s="12">
        <f>SUM(C55:L55)</f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f>SUM(B55:H55)</f>
        <v>0</v>
      </c>
      <c r="N55" s="12">
        <f>(B55-M55)</f>
        <v>0</v>
      </c>
    </row>
    <row r="56" spans="1:14" ht="30">
      <c r="A56" s="3" t="s">
        <v>50</v>
      </c>
      <c r="B56" s="12">
        <f>SUM(C56:L56)</f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f>SUM(B56:H56)</f>
        <v>0</v>
      </c>
      <c r="N56" s="12">
        <f>(B56-M56)</f>
        <v>0</v>
      </c>
    </row>
    <row r="57" spans="1:14" ht="30">
      <c r="A57" s="3" t="s">
        <v>51</v>
      </c>
      <c r="B57" s="12">
        <f>SUM(C57:L57)</f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f>SUM(B57:H57)</f>
        <v>0</v>
      </c>
      <c r="N57" s="12">
        <f>(B57-M57)</f>
        <v>0</v>
      </c>
    </row>
    <row r="58" spans="1:14">
      <c r="A58" s="2" t="s">
        <v>28</v>
      </c>
      <c r="B58" s="8">
        <f>SUM(B59:B67)</f>
        <v>1010818230.0817168</v>
      </c>
      <c r="C58" s="8">
        <f t="shared" ref="C58" si="35">SUM(C59:C67)</f>
        <v>8289519.4000000004</v>
      </c>
      <c r="D58" s="8">
        <f t="shared" ref="D58:E58" si="36">SUM(D59:D67)</f>
        <v>1231732.1200000001</v>
      </c>
      <c r="E58" s="8">
        <f t="shared" si="36"/>
        <v>6304704.959999999</v>
      </c>
      <c r="F58" s="8">
        <f t="shared" ref="F58:G58" si="37">SUM(F59:F67)</f>
        <v>4751315.3000000007</v>
      </c>
      <c r="G58" s="8">
        <f t="shared" si="37"/>
        <v>1224270.06</v>
      </c>
      <c r="H58" s="8">
        <f t="shared" ref="H58:I58" si="38">SUM(H59:H67)</f>
        <v>1719968.9</v>
      </c>
      <c r="I58" s="8">
        <f t="shared" si="38"/>
        <v>29276930.530000001</v>
      </c>
      <c r="J58" s="8">
        <f t="shared" ref="J58:L58" si="39">SUM(J59:J67)</f>
        <v>4402311.04</v>
      </c>
      <c r="K58" s="8">
        <f t="shared" ref="K58" si="40">SUM(K59:K67)</f>
        <v>443020</v>
      </c>
      <c r="L58" s="8">
        <f t="shared" si="39"/>
        <v>172671.52000000002</v>
      </c>
      <c r="M58" s="8">
        <f t="shared" ref="M58:N58" si="41">SUM(M59:M67)</f>
        <v>1068634673.9117168</v>
      </c>
      <c r="N58" s="8">
        <f t="shared" si="41"/>
        <v>57816443.830000006</v>
      </c>
    </row>
    <row r="59" spans="1:14">
      <c r="A59" s="3" t="s">
        <v>29</v>
      </c>
      <c r="B59" s="12">
        <v>21109155.783819374</v>
      </c>
      <c r="C59" s="9">
        <v>390508.03</v>
      </c>
      <c r="D59" s="9">
        <v>43188</v>
      </c>
      <c r="E59" s="9">
        <v>135464</v>
      </c>
      <c r="F59" s="9">
        <v>1942693.0400000003</v>
      </c>
      <c r="G59" s="9">
        <v>0</v>
      </c>
      <c r="H59" s="9">
        <v>1531446.01</v>
      </c>
      <c r="I59" s="9">
        <v>0</v>
      </c>
      <c r="J59" s="9">
        <v>2787726.4</v>
      </c>
      <c r="K59" s="9">
        <v>443020</v>
      </c>
      <c r="L59" s="9">
        <v>105854.02</v>
      </c>
      <c r="M59" s="12">
        <f>SUM(B59:L59)</f>
        <v>28489055.283819374</v>
      </c>
      <c r="N59" s="12">
        <f>(M59-B59)</f>
        <v>7379899.5</v>
      </c>
    </row>
    <row r="60" spans="1:14" ht="30">
      <c r="A60" s="3" t="s">
        <v>30</v>
      </c>
      <c r="B60" s="12">
        <v>978441.51625971845</v>
      </c>
      <c r="C60" s="12">
        <v>0</v>
      </c>
      <c r="D60" s="12">
        <v>0</v>
      </c>
      <c r="E60" s="12">
        <v>0</v>
      </c>
      <c r="F60" s="12">
        <v>598078.30000000005</v>
      </c>
      <c r="G60" s="12">
        <v>0</v>
      </c>
      <c r="H60" s="12">
        <v>0</v>
      </c>
      <c r="I60" s="12">
        <v>0</v>
      </c>
      <c r="J60" s="12">
        <v>124702.39999999999</v>
      </c>
      <c r="K60" s="9">
        <v>0</v>
      </c>
      <c r="L60" s="12">
        <v>48380</v>
      </c>
      <c r="M60" s="12">
        <f>SUM(B60:L60)</f>
        <v>1749602.2162597184</v>
      </c>
      <c r="N60" s="12">
        <f>(M60-B60)</f>
        <v>771160.7</v>
      </c>
    </row>
    <row r="61" spans="1:14" ht="30">
      <c r="A61" s="3" t="s">
        <v>31</v>
      </c>
      <c r="B61" s="12">
        <v>29655.961663449321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9">
        <v>0</v>
      </c>
      <c r="L61" s="12">
        <v>0</v>
      </c>
      <c r="M61" s="12">
        <f>SUM(B61:L61)</f>
        <v>29655.961663449321</v>
      </c>
      <c r="N61" s="12">
        <f>(M61-B61)</f>
        <v>0</v>
      </c>
    </row>
    <row r="62" spans="1:14" ht="30">
      <c r="A62" s="3" t="s">
        <v>32</v>
      </c>
      <c r="B62" s="12">
        <v>22841798.416258607</v>
      </c>
      <c r="C62" s="12">
        <v>0</v>
      </c>
      <c r="D62" s="12">
        <v>0</v>
      </c>
      <c r="E62" s="12">
        <v>380944.6</v>
      </c>
      <c r="F62" s="12">
        <v>623557.41</v>
      </c>
      <c r="G62" s="12">
        <v>0</v>
      </c>
      <c r="H62" s="12">
        <v>0</v>
      </c>
      <c r="I62" s="12">
        <v>0</v>
      </c>
      <c r="J62" s="12">
        <v>0</v>
      </c>
      <c r="K62" s="9">
        <v>0</v>
      </c>
      <c r="L62" s="12">
        <v>0</v>
      </c>
      <c r="M62" s="12">
        <f>SUM(B62:L62)</f>
        <v>23846300.426258609</v>
      </c>
      <c r="N62" s="12">
        <f>(M62-B62)</f>
        <v>1004502.0100000016</v>
      </c>
    </row>
    <row r="63" spans="1:14" ht="30">
      <c r="A63" s="3" t="s">
        <v>33</v>
      </c>
      <c r="B63" s="12">
        <v>135239336.33756638</v>
      </c>
      <c r="C63" s="12">
        <v>1213786.6399999999</v>
      </c>
      <c r="D63" s="12">
        <v>727844.41</v>
      </c>
      <c r="E63" s="12">
        <v>5774136.3599999994</v>
      </c>
      <c r="F63" s="12">
        <v>1586986.55</v>
      </c>
      <c r="G63" s="12">
        <v>1224270.06</v>
      </c>
      <c r="H63" s="12">
        <v>56522.89</v>
      </c>
      <c r="I63" s="12">
        <v>1084521.6099999999</v>
      </c>
      <c r="J63" s="12">
        <v>1489882.24</v>
      </c>
      <c r="K63" s="9">
        <v>0</v>
      </c>
      <c r="L63" s="12">
        <v>18437.5</v>
      </c>
      <c r="M63" s="12">
        <f>SUM(B63:L63)</f>
        <v>148415724.59756637</v>
      </c>
      <c r="N63" s="12">
        <f>(M63-B63)</f>
        <v>13176388.25999999</v>
      </c>
    </row>
    <row r="64" spans="1:14">
      <c r="A64" s="3" t="s">
        <v>52</v>
      </c>
      <c r="B64" s="12">
        <v>11256322.949712794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9">
        <v>0</v>
      </c>
      <c r="L64" s="12">
        <v>0</v>
      </c>
      <c r="M64" s="12">
        <f>SUM(B64:L64)</f>
        <v>11256322.949712794</v>
      </c>
      <c r="N64" s="12">
        <f>(M64-B64)</f>
        <v>0</v>
      </c>
    </row>
    <row r="65" spans="1:14">
      <c r="A65" s="3" t="s">
        <v>53</v>
      </c>
      <c r="B65" s="12">
        <f>SUM(C65:L65)</f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9">
        <v>0</v>
      </c>
      <c r="L65" s="12">
        <v>0</v>
      </c>
      <c r="M65" s="12">
        <f>SUM(B65:L65)</f>
        <v>0</v>
      </c>
      <c r="N65" s="12">
        <f>(M65-B65)</f>
        <v>0</v>
      </c>
    </row>
    <row r="66" spans="1:14">
      <c r="A66" s="3" t="s">
        <v>34</v>
      </c>
      <c r="B66" s="12">
        <v>803912630.48648953</v>
      </c>
      <c r="C66" s="12">
        <v>6685224.7300000004</v>
      </c>
      <c r="D66" s="12">
        <v>460699.71</v>
      </c>
      <c r="E66" s="12">
        <v>14160</v>
      </c>
      <c r="F66" s="12">
        <v>0</v>
      </c>
      <c r="G66" s="12">
        <v>0</v>
      </c>
      <c r="H66" s="12">
        <v>132000</v>
      </c>
      <c r="I66" s="12">
        <v>28192408.920000002</v>
      </c>
      <c r="J66" s="12">
        <v>0</v>
      </c>
      <c r="K66" s="12">
        <v>0</v>
      </c>
      <c r="L66" s="12">
        <v>0</v>
      </c>
      <c r="M66" s="12">
        <f>SUM(B66:L66)</f>
        <v>839397123.84648955</v>
      </c>
      <c r="N66" s="12">
        <f>(M66-B66)</f>
        <v>35484493.360000014</v>
      </c>
    </row>
    <row r="67" spans="1:14" ht="30">
      <c r="A67" s="3" t="s">
        <v>54</v>
      </c>
      <c r="B67" s="12">
        <v>15450888.629946889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f>SUM(B67:L67)</f>
        <v>15450888.629946889</v>
      </c>
      <c r="N67" s="12">
        <f>(M67-B67)</f>
        <v>0</v>
      </c>
    </row>
    <row r="68" spans="1:14">
      <c r="A68" s="2" t="s">
        <v>55</v>
      </c>
      <c r="B68" s="8">
        <f>SUM(B69:B72)</f>
        <v>4426226822.7800446</v>
      </c>
      <c r="C68" s="8">
        <f t="shared" ref="C68:G68" si="42">SUM(C69:C72)</f>
        <v>20447428.479999997</v>
      </c>
      <c r="D68" s="8">
        <f t="shared" si="42"/>
        <v>32398171.380000003</v>
      </c>
      <c r="E68" s="8">
        <f t="shared" si="42"/>
        <v>77455089.810000002</v>
      </c>
      <c r="F68" s="8">
        <f t="shared" si="42"/>
        <v>33775784.350000009</v>
      </c>
      <c r="G68" s="8">
        <f t="shared" si="42"/>
        <v>76046848.049999997</v>
      </c>
      <c r="H68" s="8">
        <f t="shared" ref="H68:I68" si="43">SUM(H69:H72)</f>
        <v>91633436.530000001</v>
      </c>
      <c r="I68" s="8">
        <f t="shared" si="43"/>
        <v>67183437.219999999</v>
      </c>
      <c r="J68" s="8">
        <f t="shared" ref="J68:L68" si="44">SUM(J69:J72)</f>
        <v>33279113.310000002</v>
      </c>
      <c r="K68" s="8">
        <f t="shared" ref="K68" si="45">SUM(K69:K72)</f>
        <v>94626032.5</v>
      </c>
      <c r="L68" s="8">
        <f t="shared" si="44"/>
        <v>244093314.28</v>
      </c>
      <c r="M68" s="8">
        <f t="shared" ref="M68:N68" si="46">SUM(M69:M72)</f>
        <v>5197165478.6900454</v>
      </c>
      <c r="N68" s="8">
        <f t="shared" si="46"/>
        <v>770938655.91000068</v>
      </c>
    </row>
    <row r="69" spans="1:14">
      <c r="A69" s="3" t="s">
        <v>56</v>
      </c>
      <c r="B69" s="12">
        <v>618823539.00105739</v>
      </c>
      <c r="C69" s="12">
        <v>0</v>
      </c>
      <c r="D69" s="12">
        <v>7081400.5500000007</v>
      </c>
      <c r="E69" s="12">
        <v>1197442.6800000002</v>
      </c>
      <c r="F69" s="12">
        <v>10594034.270000003</v>
      </c>
      <c r="G69" s="12">
        <v>58841184.729999997</v>
      </c>
      <c r="H69" s="12">
        <v>1131100</v>
      </c>
      <c r="I69" s="12">
        <v>51695572.340000004</v>
      </c>
      <c r="J69" s="12">
        <v>5943638.8100000005</v>
      </c>
      <c r="K69" s="12">
        <v>30447630.890000001</v>
      </c>
      <c r="L69" s="12">
        <v>107186265.47999999</v>
      </c>
      <c r="M69" s="12">
        <f>SUM(B69:L69)</f>
        <v>892941808.75105727</v>
      </c>
      <c r="N69" s="12">
        <f>(M69-B69)</f>
        <v>274118269.74999988</v>
      </c>
    </row>
    <row r="70" spans="1:14">
      <c r="A70" s="3" t="s">
        <v>57</v>
      </c>
      <c r="B70" s="12">
        <v>3807403283.7789869</v>
      </c>
      <c r="C70" s="12">
        <v>20447428.479999997</v>
      </c>
      <c r="D70" s="12">
        <v>25316770.830000002</v>
      </c>
      <c r="E70" s="12">
        <v>76257647.129999995</v>
      </c>
      <c r="F70" s="12">
        <v>23181750.080000002</v>
      </c>
      <c r="G70" s="12">
        <v>17205663.32</v>
      </c>
      <c r="H70" s="12">
        <v>90502336.530000001</v>
      </c>
      <c r="I70" s="12">
        <v>15487864.879999999</v>
      </c>
      <c r="J70" s="12">
        <v>27335474.5</v>
      </c>
      <c r="K70" s="12">
        <v>64178401.609999999</v>
      </c>
      <c r="L70" s="12">
        <v>136907048.80000001</v>
      </c>
      <c r="M70" s="12">
        <f>SUM(B70:L70)</f>
        <v>4304223669.9389877</v>
      </c>
      <c r="N70" s="12">
        <f>(M70-B70)</f>
        <v>496820386.1600008</v>
      </c>
    </row>
    <row r="71" spans="1:14" ht="30">
      <c r="A71" s="3" t="s">
        <v>58</v>
      </c>
      <c r="B71" s="12">
        <f>SUM(C71:L71)</f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f>SUM(B71:L71)</f>
        <v>0</v>
      </c>
      <c r="N71" s="12">
        <f>(M71-B71)</f>
        <v>0</v>
      </c>
    </row>
    <row r="72" spans="1:14" ht="45">
      <c r="A72" s="3" t="s">
        <v>59</v>
      </c>
      <c r="B72" s="12">
        <f>SUM(C72:L72)</f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f>SUM(B72:L72)</f>
        <v>0</v>
      </c>
      <c r="N72" s="12">
        <f>(M72-B72)</f>
        <v>0</v>
      </c>
    </row>
    <row r="73" spans="1:14" ht="30">
      <c r="A73" s="2" t="s">
        <v>60</v>
      </c>
      <c r="B73" s="8">
        <f t="shared" ref="B73:G73" si="47">SUM(B74:B75)</f>
        <v>0</v>
      </c>
      <c r="C73" s="8">
        <f t="shared" si="47"/>
        <v>0</v>
      </c>
      <c r="D73" s="8">
        <f t="shared" si="47"/>
        <v>0</v>
      </c>
      <c r="E73" s="8">
        <f t="shared" si="47"/>
        <v>0</v>
      </c>
      <c r="F73" s="8">
        <f t="shared" si="47"/>
        <v>0</v>
      </c>
      <c r="G73" s="8">
        <f t="shared" si="47"/>
        <v>0</v>
      </c>
      <c r="H73" s="8">
        <f t="shared" ref="H73:I73" si="48">SUM(H74:H75)</f>
        <v>0</v>
      </c>
      <c r="I73" s="8">
        <f t="shared" si="48"/>
        <v>0</v>
      </c>
      <c r="J73" s="8">
        <f t="shared" ref="J73:L73" si="49">SUM(J74:J75)</f>
        <v>0</v>
      </c>
      <c r="K73" s="8">
        <f t="shared" ref="K73" si="50">SUM(K74:K75)</f>
        <v>0</v>
      </c>
      <c r="L73" s="8">
        <f t="shared" si="49"/>
        <v>0</v>
      </c>
      <c r="M73" s="8">
        <f t="shared" ref="M73:N73" si="51">SUM(M74:M75)</f>
        <v>0</v>
      </c>
      <c r="N73" s="8">
        <f t="shared" si="51"/>
        <v>0</v>
      </c>
    </row>
    <row r="74" spans="1:14">
      <c r="A74" s="3" t="s">
        <v>61</v>
      </c>
      <c r="B74" s="12">
        <f>SUM(C74:L74)</f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f>SUM(C74:L74)</f>
        <v>0</v>
      </c>
      <c r="N74" s="12">
        <f>(B74-M74)</f>
        <v>0</v>
      </c>
    </row>
    <row r="75" spans="1:14" ht="30">
      <c r="A75" s="3" t="s">
        <v>62</v>
      </c>
      <c r="B75" s="12">
        <f>SUM(C75:L75)</f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f>SUM(C75:L75)</f>
        <v>0</v>
      </c>
      <c r="N75" s="12">
        <f>SUM(D75:M75)</f>
        <v>0</v>
      </c>
    </row>
    <row r="76" spans="1:14">
      <c r="A76" s="2" t="s">
        <v>63</v>
      </c>
      <c r="B76" s="8">
        <f t="shared" ref="B76:G76" si="52">SUM(B77:B79)</f>
        <v>0</v>
      </c>
      <c r="C76" s="8">
        <f t="shared" si="52"/>
        <v>0</v>
      </c>
      <c r="D76" s="8">
        <f t="shared" si="52"/>
        <v>0</v>
      </c>
      <c r="E76" s="8">
        <f t="shared" si="52"/>
        <v>0</v>
      </c>
      <c r="F76" s="8">
        <f t="shared" si="52"/>
        <v>0</v>
      </c>
      <c r="G76" s="8">
        <f t="shared" si="52"/>
        <v>0</v>
      </c>
      <c r="H76" s="8">
        <f t="shared" ref="H76:I76" si="53">SUM(H77:H79)</f>
        <v>0</v>
      </c>
      <c r="I76" s="8">
        <f t="shared" si="53"/>
        <v>0</v>
      </c>
      <c r="J76" s="8">
        <f t="shared" ref="J76:L76" si="54">SUM(J77:J79)</f>
        <v>0</v>
      </c>
      <c r="K76" s="8">
        <f t="shared" ref="K76" si="55">SUM(K77:K79)</f>
        <v>0</v>
      </c>
      <c r="L76" s="8">
        <f t="shared" si="54"/>
        <v>0</v>
      </c>
      <c r="M76" s="8">
        <f t="shared" ref="M76:N76" si="56">SUM(M77:M79)</f>
        <v>0</v>
      </c>
      <c r="N76" s="8">
        <f t="shared" si="56"/>
        <v>0</v>
      </c>
    </row>
    <row r="77" spans="1:14">
      <c r="A77" s="3" t="s">
        <v>64</v>
      </c>
      <c r="B77" s="12">
        <f>SUM(C77:L77)</f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f>SUM(C77:L77)</f>
        <v>0</v>
      </c>
      <c r="N77" s="12">
        <f>SUM(D77:M77)</f>
        <v>0</v>
      </c>
    </row>
    <row r="78" spans="1:14">
      <c r="A78" s="3" t="s">
        <v>65</v>
      </c>
      <c r="B78" s="12">
        <f>SUM(C78:L78)</f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f>SUM(C78:L78)</f>
        <v>0</v>
      </c>
      <c r="N78" s="12">
        <f>SUM(D78:M78)</f>
        <v>0</v>
      </c>
    </row>
    <row r="79" spans="1:14" ht="30">
      <c r="A79" s="3" t="s">
        <v>66</v>
      </c>
      <c r="B79" s="12">
        <f>SUM(C79:L79)</f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f>SUM(C79:L79)</f>
        <v>0</v>
      </c>
      <c r="N79" s="12">
        <f>SUM(D79:M79)</f>
        <v>0</v>
      </c>
    </row>
    <row r="80" spans="1:14">
      <c r="A80" s="4" t="s">
        <v>35</v>
      </c>
      <c r="B80" s="11">
        <f t="shared" ref="B80:G80" si="57">+B16+B22+B32+B42+B50+B58+B68+B73+B76</f>
        <v>9622890974.2714729</v>
      </c>
      <c r="C80" s="11">
        <f t="shared" si="57"/>
        <v>216821560.91</v>
      </c>
      <c r="D80" s="11">
        <f t="shared" si="57"/>
        <v>303563290.02999997</v>
      </c>
      <c r="E80" s="11">
        <f t="shared" si="57"/>
        <v>532068024.63999999</v>
      </c>
      <c r="F80" s="11">
        <f t="shared" si="57"/>
        <v>270120060.52000004</v>
      </c>
      <c r="G80" s="11">
        <f t="shared" si="57"/>
        <v>320710014.25999999</v>
      </c>
      <c r="H80" s="11">
        <f t="shared" ref="H80:I80" si="58">+H16+H22+H32+H42+H50+H58+H68+H73+H76</f>
        <v>349392443.78999996</v>
      </c>
      <c r="I80" s="11">
        <f t="shared" si="58"/>
        <v>355458944.72000003</v>
      </c>
      <c r="J80" s="11">
        <f t="shared" ref="J80:L80" si="59">+J16+J22+J32+J42+J50+J58+J68+J73+J76</f>
        <v>278280911.24000001</v>
      </c>
      <c r="K80" s="11">
        <f t="shared" ref="K80" si="60">+K16+K22+K32+K42+K50+K58+K68+K73+K76</f>
        <v>428634252.5</v>
      </c>
      <c r="L80" s="11">
        <f t="shared" si="59"/>
        <v>707287911.94000006</v>
      </c>
      <c r="M80" s="11">
        <f t="shared" ref="M80:N80" si="61">+M16+M22+M32+M42+M50+M58+M68+M73+M76</f>
        <v>13385228388.821472</v>
      </c>
      <c r="N80" s="11">
        <f t="shared" si="61"/>
        <v>3762337414.5500011</v>
      </c>
    </row>
    <row r="81" spans="1:14">
      <c r="A81" s="1" t="s">
        <v>67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</row>
    <row r="82" spans="1:14">
      <c r="A82" s="2" t="s">
        <v>68</v>
      </c>
      <c r="B82" s="13">
        <f t="shared" ref="B82:G82" si="62">SUM(B83:B84)</f>
        <v>0</v>
      </c>
      <c r="C82" s="13">
        <f t="shared" si="62"/>
        <v>0</v>
      </c>
      <c r="D82" s="13">
        <f t="shared" si="62"/>
        <v>0</v>
      </c>
      <c r="E82" s="13">
        <f t="shared" si="62"/>
        <v>0</v>
      </c>
      <c r="F82" s="13">
        <f t="shared" si="62"/>
        <v>0</v>
      </c>
      <c r="G82" s="13">
        <f t="shared" si="62"/>
        <v>0</v>
      </c>
      <c r="H82" s="13">
        <f t="shared" ref="H82:I82" si="63">SUM(H83:H84)</f>
        <v>0</v>
      </c>
      <c r="I82" s="13">
        <f t="shared" si="63"/>
        <v>0</v>
      </c>
      <c r="J82" s="13">
        <f t="shared" ref="J82:L82" si="64">SUM(J83:J84)</f>
        <v>0</v>
      </c>
      <c r="K82" s="13">
        <f t="shared" ref="K82" si="65">SUM(K83:K84)</f>
        <v>0</v>
      </c>
      <c r="L82" s="13">
        <f t="shared" si="64"/>
        <v>0</v>
      </c>
    </row>
    <row r="83" spans="1:14" ht="30">
      <c r="A83" s="3" t="s">
        <v>69</v>
      </c>
      <c r="B83" s="7">
        <f>SUM(C83:L83)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12">
        <f>SUM(C83:L83)</f>
        <v>0</v>
      </c>
      <c r="N83" s="12">
        <f>SUM(D83:M83)</f>
        <v>0</v>
      </c>
    </row>
    <row r="84" spans="1:14" ht="30">
      <c r="A84" s="3" t="s">
        <v>70</v>
      </c>
      <c r="B84" s="7">
        <f>SUM(C84:L84)</f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/>
      <c r="L84" s="7">
        <v>0</v>
      </c>
      <c r="M84" s="12">
        <f>SUM(C84:L84)</f>
        <v>0</v>
      </c>
      <c r="N84" s="12">
        <f>SUM(D84:M84)</f>
        <v>0</v>
      </c>
    </row>
    <row r="85" spans="1:14">
      <c r="A85" s="2" t="s">
        <v>71</v>
      </c>
      <c r="B85" s="13">
        <f t="shared" ref="B85:G85" si="66">SUM(B86:B87)</f>
        <v>0</v>
      </c>
      <c r="C85" s="13">
        <f t="shared" si="66"/>
        <v>0</v>
      </c>
      <c r="D85" s="13">
        <f t="shared" si="66"/>
        <v>0</v>
      </c>
      <c r="E85" s="13">
        <f t="shared" si="66"/>
        <v>0</v>
      </c>
      <c r="F85" s="13">
        <f t="shared" si="66"/>
        <v>0</v>
      </c>
      <c r="G85" s="13">
        <f t="shared" si="66"/>
        <v>0</v>
      </c>
      <c r="H85" s="13">
        <f t="shared" ref="H85:I85" si="67">SUM(H86:H87)</f>
        <v>0</v>
      </c>
      <c r="I85" s="13">
        <f t="shared" si="67"/>
        <v>0</v>
      </c>
      <c r="J85" s="13">
        <f t="shared" ref="J85:L85" si="68">SUM(J86:J87)</f>
        <v>0</v>
      </c>
      <c r="K85" s="13">
        <f t="shared" ref="K85" si="69">SUM(K86:K87)</f>
        <v>0</v>
      </c>
      <c r="L85" s="13">
        <f t="shared" si="68"/>
        <v>0</v>
      </c>
    </row>
    <row r="86" spans="1:14">
      <c r="A86" s="3" t="s">
        <v>72</v>
      </c>
      <c r="B86" s="7">
        <f>SUM(C86:L86)</f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12">
        <f>SUM(C86:L86)</f>
        <v>0</v>
      </c>
      <c r="N86" s="12">
        <f>SUM(D86:M86)</f>
        <v>0</v>
      </c>
    </row>
    <row r="87" spans="1:14" ht="30">
      <c r="A87" s="3" t="s">
        <v>73</v>
      </c>
      <c r="B87" s="7">
        <f>SUM(C87:L87)</f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/>
      <c r="L87" s="7">
        <v>0</v>
      </c>
      <c r="M87" s="12">
        <f>SUM(C87:L87)</f>
        <v>0</v>
      </c>
      <c r="N87" s="12">
        <f>SUM(D87:M87)</f>
        <v>0</v>
      </c>
    </row>
    <row r="88" spans="1:14">
      <c r="A88" s="2" t="s">
        <v>74</v>
      </c>
      <c r="B88" s="13">
        <f>SUM(B89:B89)</f>
        <v>0</v>
      </c>
      <c r="C88" s="13">
        <f t="shared" ref="C88:L88" si="70">SUM(C89:C89)</f>
        <v>0</v>
      </c>
      <c r="D88" s="13">
        <f t="shared" si="70"/>
        <v>0</v>
      </c>
      <c r="E88" s="13">
        <f t="shared" si="70"/>
        <v>0</v>
      </c>
      <c r="F88" s="13">
        <f t="shared" si="70"/>
        <v>0</v>
      </c>
      <c r="G88" s="13">
        <f t="shared" si="70"/>
        <v>0</v>
      </c>
      <c r="H88" s="13">
        <f t="shared" si="70"/>
        <v>0</v>
      </c>
      <c r="I88" s="13">
        <f t="shared" si="70"/>
        <v>0</v>
      </c>
      <c r="J88" s="13">
        <f t="shared" si="70"/>
        <v>0</v>
      </c>
      <c r="K88" s="13">
        <f t="shared" si="70"/>
        <v>0</v>
      </c>
      <c r="L88" s="13">
        <f t="shared" si="70"/>
        <v>0</v>
      </c>
    </row>
    <row r="89" spans="1:14" ht="30">
      <c r="A89" s="3" t="s">
        <v>75</v>
      </c>
      <c r="B89" s="7">
        <f>SUM(C89:L89)</f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12">
        <f>SUM(C89:L89)</f>
        <v>0</v>
      </c>
      <c r="N89" s="12">
        <f>SUM(D89:M89)</f>
        <v>0</v>
      </c>
    </row>
    <row r="90" spans="1:14">
      <c r="A90" s="4" t="s">
        <v>76</v>
      </c>
      <c r="B90" s="11">
        <f t="shared" ref="B90:C90" si="71">+B82+B85+B88</f>
        <v>0</v>
      </c>
      <c r="C90" s="11">
        <f t="shared" si="71"/>
        <v>0</v>
      </c>
      <c r="D90" s="11">
        <f t="shared" ref="D90:E90" si="72">+D82+D85+D88</f>
        <v>0</v>
      </c>
      <c r="E90" s="11">
        <f t="shared" si="72"/>
        <v>0</v>
      </c>
      <c r="F90" s="11">
        <f t="shared" ref="F90:G90" si="73">+F82+F85+F88</f>
        <v>0</v>
      </c>
      <c r="G90" s="11">
        <f t="shared" si="73"/>
        <v>0</v>
      </c>
      <c r="H90" s="11">
        <f t="shared" ref="H90:I90" si="74">+H82+H85+H88</f>
        <v>0</v>
      </c>
      <c r="I90" s="11">
        <f t="shared" si="74"/>
        <v>0</v>
      </c>
      <c r="J90" s="11">
        <f t="shared" ref="J90:L90" si="75">+J82+J85+J88</f>
        <v>0</v>
      </c>
      <c r="K90" s="11">
        <f t="shared" ref="K90" si="76">+K82+K85+K88</f>
        <v>0</v>
      </c>
      <c r="L90" s="11">
        <f t="shared" si="75"/>
        <v>0</v>
      </c>
      <c r="M90" s="11">
        <f t="shared" ref="M90:N90" si="77">+M82+M85+M88</f>
        <v>0</v>
      </c>
      <c r="N90" s="11">
        <f t="shared" si="77"/>
        <v>0</v>
      </c>
    </row>
    <row r="91" spans="1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</row>
    <row r="92" spans="1:14" ht="16.5" thickBot="1">
      <c r="A92" s="21" t="s">
        <v>77</v>
      </c>
      <c r="B92" s="22">
        <f t="shared" ref="B92:N92" si="78">+B80+B90</f>
        <v>9622890974.2714729</v>
      </c>
      <c r="C92" s="22">
        <f t="shared" si="78"/>
        <v>216821560.91</v>
      </c>
      <c r="D92" s="22">
        <f t="shared" si="78"/>
        <v>303563290.02999997</v>
      </c>
      <c r="E92" s="22">
        <f t="shared" si="78"/>
        <v>532068024.63999999</v>
      </c>
      <c r="F92" s="22">
        <f t="shared" si="78"/>
        <v>270120060.52000004</v>
      </c>
      <c r="G92" s="22">
        <f t="shared" si="78"/>
        <v>320710014.25999999</v>
      </c>
      <c r="H92" s="22">
        <f t="shared" si="78"/>
        <v>349392443.78999996</v>
      </c>
      <c r="I92" s="22">
        <f t="shared" si="78"/>
        <v>355458944.72000003</v>
      </c>
      <c r="J92" s="22">
        <f t="shared" si="78"/>
        <v>278280911.24000001</v>
      </c>
      <c r="K92" s="22">
        <f t="shared" si="78"/>
        <v>428634252.5</v>
      </c>
      <c r="L92" s="22">
        <f t="shared" si="78"/>
        <v>707287911.94000006</v>
      </c>
      <c r="M92" s="22">
        <f t="shared" si="78"/>
        <v>13385228388.821472</v>
      </c>
      <c r="N92" s="22">
        <f t="shared" si="78"/>
        <v>3762337414.5500011</v>
      </c>
    </row>
    <row r="93" spans="1:14" ht="15.75" thickTop="1">
      <c r="A93" s="24" t="s">
        <v>90</v>
      </c>
    </row>
    <row r="94" spans="1:14">
      <c r="A94" s="15" t="s">
        <v>91</v>
      </c>
    </row>
    <row r="95" spans="1:14">
      <c r="A95" s="15"/>
    </row>
  </sheetData>
  <dataConsolidate/>
  <mergeCells count="5">
    <mergeCell ref="A1:L1"/>
    <mergeCell ref="A2:L2"/>
    <mergeCell ref="A10:N10"/>
    <mergeCell ref="A11:N11"/>
    <mergeCell ref="A12:N12"/>
  </mergeCells>
  <printOptions horizontalCentered="1"/>
  <pageMargins left="0.23622047244094491" right="0.23622047244094491" top="0.74803149606299213" bottom="0.74803149606299213" header="0.19685039370078741" footer="0.19685039370078741"/>
  <pageSetup scale="39" fitToHeight="0" orientation="portrait" r:id="rId1"/>
  <rowBreaks count="2" manualBreakCount="2">
    <brk id="41" max="16383" man="1"/>
    <brk id="67" max="16383" man="1"/>
  </rowBreaks>
  <ignoredErrors>
    <ignoredError sqref="B42 B58 B73 B76 B85 B8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Plantilla Ejecución 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2021-12-07T13:43:01Z</cp:lastPrinted>
  <dcterms:created xsi:type="dcterms:W3CDTF">2018-04-17T18:57:16Z</dcterms:created>
  <dcterms:modified xsi:type="dcterms:W3CDTF">2021-12-07T13:57:42Z</dcterms:modified>
</cp:coreProperties>
</file>