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CIERRE FISCAL 2023\CIERRE  DICIEMBRE 2023\DIGECOG DIC 2023\"/>
    </mc:Choice>
  </mc:AlternateContent>
  <xr:revisionPtr revIDLastSave="0" documentId="8_{28FB0C9A-4DF5-473D-B1DA-12F2F45FE26E}" xr6:coauthVersionLast="47" xr6:coauthVersionMax="47" xr10:uidLastSave="{00000000-0000-0000-0000-000000000000}"/>
  <bookViews>
    <workbookView xWindow="-20610" yWindow="-945" windowWidth="20730" windowHeight="11160" xr2:uid="{38421416-24DF-4675-AEDC-977051319305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9" i="1" l="1"/>
  <c r="C45" i="1"/>
  <c r="B45" i="1"/>
  <c r="E44" i="1"/>
  <c r="C39" i="1"/>
  <c r="B39" i="1"/>
  <c r="L38" i="1"/>
  <c r="L37" i="1"/>
  <c r="B35" i="1"/>
  <c r="L29" i="1"/>
  <c r="L28" i="1"/>
  <c r="L27" i="1"/>
  <c r="L35" i="1" s="1"/>
  <c r="L39" i="1" s="1"/>
  <c r="C23" i="1"/>
  <c r="C27" i="1" s="1"/>
  <c r="C60" i="1" s="1"/>
  <c r="C62" i="1" s="1"/>
  <c r="B61" i="1" s="1"/>
  <c r="B23" i="1"/>
  <c r="B20" i="1"/>
  <c r="B19" i="1"/>
  <c r="B18" i="1"/>
  <c r="B27" i="1" s="1"/>
  <c r="B60" i="1" s="1"/>
  <c r="B62" i="1" s="1"/>
  <c r="B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Erick Javier Vasquez</author>
    <author>Dicna Perdomo de Mota</author>
  </authors>
  <commentList>
    <comment ref="F26" authorId="0" shapeId="0" xr:uid="{1A100F0B-3312-4687-8DB9-1AAA00C2B463}">
      <text>
        <r>
          <rPr>
            <b/>
            <sz val="9"/>
            <color indexed="81"/>
            <rFont val="Tahoma"/>
            <family val="2"/>
          </rPr>
          <t>Erick Javier Vasquez:</t>
        </r>
        <r>
          <rPr>
            <sz val="9"/>
            <color indexed="81"/>
            <rFont val="Tahoma"/>
            <family val="2"/>
          </rPr>
          <t xml:space="preserve">
Dicna, esto es para ayudar a que pueda hacer los cruces en su revisión. En el literal (a) se incluye un comentario aclaratorio general</t>
        </r>
      </text>
    </comment>
    <comment ref="A37" authorId="1" shapeId="0" xr:uid="{ECA2A79F-6624-4E3F-A7F9-CF1223C7F46E}">
      <text>
        <r>
          <rPr>
            <b/>
            <sz val="9"/>
            <color indexed="81"/>
            <rFont val="Tahoma"/>
            <family val="2"/>
          </rPr>
          <t>Dicna Perdomo de Mota:</t>
        </r>
        <r>
          <rPr>
            <sz val="9"/>
            <color indexed="81"/>
            <rFont val="Tahoma"/>
            <family val="2"/>
          </rPr>
          <t xml:space="preserve">
los montos pagados por este concepto ?????
</t>
        </r>
        <r>
          <rPr>
            <b/>
            <sz val="9"/>
            <color indexed="81"/>
            <rFont val="Tahoma"/>
            <family val="2"/>
          </rPr>
          <t>EGEHID: Incluido</t>
        </r>
      </text>
    </comment>
    <comment ref="L37" authorId="0" shapeId="0" xr:uid="{365D10E9-3772-4A14-971E-EB009DA0C60C}">
      <text>
        <r>
          <rPr>
            <b/>
            <sz val="9"/>
            <color indexed="81"/>
            <rFont val="Tahoma"/>
            <family val="2"/>
          </rPr>
          <t>Erick Javier Vasquez:</t>
        </r>
        <r>
          <rPr>
            <sz val="9"/>
            <color indexed="81"/>
            <rFont val="Tahoma"/>
            <family val="2"/>
          </rPr>
          <t xml:space="preserve">
Formulado con Balanza
Estas cuentas contables contienen los pagos de anticipos realizados a suplidores para adquisición de Activos Fijos.
Los mismos no tienen efecto contable en el rubro de activos fijos hasta tanto los bienes sean recibidos y ejecutado el pago total al suplidor.
En la ejecución presupuestaria dichos pagos de anticipos se cargan a la partida 2.6, sin embargo, no representan un alta en la contabilidad en el rubro activos y por ende tampoco no están registrados en SIAB.</t>
        </r>
      </text>
    </comment>
    <comment ref="A38" authorId="1" shapeId="0" xr:uid="{EBC5D3BD-BB3A-4E38-815B-C1933ACE9F51}">
      <text>
        <r>
          <rPr>
            <b/>
            <sz val="9"/>
            <color indexed="81"/>
            <rFont val="Tahoma"/>
            <family val="2"/>
          </rPr>
          <t>Dicna Perdomo de Mota:</t>
        </r>
        <r>
          <rPr>
            <sz val="9"/>
            <color indexed="81"/>
            <rFont val="Tahoma"/>
            <family val="2"/>
          </rPr>
          <t xml:space="preserve">
???????
</t>
        </r>
        <r>
          <rPr>
            <b/>
            <sz val="9"/>
            <color indexed="81"/>
            <rFont val="Tahoma"/>
            <family val="2"/>
          </rPr>
          <t>EGEHID: Incluido</t>
        </r>
      </text>
    </comment>
    <comment ref="B39" authorId="0" shapeId="0" xr:uid="{BB3F0314-DFFF-4DA6-8E80-C48C4D6C137C}">
      <text>
        <r>
          <rPr>
            <b/>
            <sz val="9"/>
            <color indexed="81"/>
            <rFont val="Tahoma"/>
            <family val="2"/>
          </rPr>
          <t>Erick Javier Vasquez:</t>
        </r>
        <r>
          <rPr>
            <sz val="9"/>
            <color indexed="81"/>
            <rFont val="Tahoma"/>
            <family val="2"/>
          </rPr>
          <t xml:space="preserve">
Cruzado con Nota 14 en línea de Adiciones de activos fijos</t>
        </r>
      </text>
    </comment>
  </commentList>
</comments>
</file>

<file path=xl/sharedStrings.xml><?xml version="1.0" encoding="utf-8"?>
<sst xmlns="http://schemas.openxmlformats.org/spreadsheetml/2006/main" count="71" uniqueCount="69">
  <si>
    <t>EMPRESA DE GENERACION HIDROELECTRICA DOMINICANA</t>
  </si>
  <si>
    <t>Estado de Flujo de Efectivo/provisional</t>
  </si>
  <si>
    <t>Del ejercicio terminado al 31 de diciembre de 2023 y 2022</t>
  </si>
  <si>
    <t>(Valores en RD$)</t>
  </si>
  <si>
    <t>Flujo de efectivo procedentes de actividades operativas</t>
  </si>
  <si>
    <t>Cobros impuestos</t>
  </si>
  <si>
    <t>Contribuciones de la seguridad social</t>
  </si>
  <si>
    <t>Cobros por venta de bienes y servicios y arrendamientos</t>
  </si>
  <si>
    <t xml:space="preserve"> Cobros de subvenciones, transferencias, y otras asignaciones </t>
  </si>
  <si>
    <t>Cobros de seguros por primas, reclamos y otros</t>
  </si>
  <si>
    <t>Cobros por contratos mantenidos para negocios o intercambio</t>
  </si>
  <si>
    <t xml:space="preserve"> Cobros de intereses financieros</t>
  </si>
  <si>
    <t>Otros cobros</t>
  </si>
  <si>
    <t xml:space="preserve">Pagos a otras entidades para financiar sus operaciones (Transferencias) </t>
  </si>
  <si>
    <t>Pagos a los trabajadores o en beneficio de ellos</t>
  </si>
  <si>
    <t xml:space="preserve">Pagos por contribuciones a la seguridad social </t>
  </si>
  <si>
    <t>Pagos de pensiones y jubilaciones</t>
  </si>
  <si>
    <t>Pagos a proveedores</t>
  </si>
  <si>
    <t>Pagos por contratos mantenidos para negocios o intercambio</t>
  </si>
  <si>
    <t xml:space="preserve"> Pagos de intereses</t>
  </si>
  <si>
    <t>Conciliación de pagos propiedad, planta y equipo e intangibles vs ejecución presupuestaria</t>
  </si>
  <si>
    <t>Flujos de efectivo netos de las actividades de operación</t>
  </si>
  <si>
    <t>Partida 2.6 Bienes muebles, inmuebles e intangibles</t>
  </si>
  <si>
    <t>Pagos por adquisición de propiedad, planta y equipo Flujo de Efect.</t>
  </si>
  <si>
    <t>Flujos de efectivo de las actividades de inversión</t>
  </si>
  <si>
    <t xml:space="preserve">Pagos por adquisición de intangibles y otros activos de largo plazo </t>
  </si>
  <si>
    <t>Cobros por venta de propiedad, planta y equipo</t>
  </si>
  <si>
    <t>Cobros por venta de intangibles y otros activos de largo plazo</t>
  </si>
  <si>
    <t xml:space="preserve">Cobros por títulos patrimoniales o de deuda y participación en asociaciones </t>
  </si>
  <si>
    <t>Cobros por reembolsos de préstamos o anticipos hechos a terceros</t>
  </si>
  <si>
    <t xml:space="preserve">Cobros por conceptos de contratos a futuro, a plazo, opciones o permuta </t>
  </si>
  <si>
    <t>Certificados de Inversion</t>
  </si>
  <si>
    <t>Excedente</t>
  </si>
  <si>
    <r>
      <t xml:space="preserve">Pagos por adquisición de propiedad, planta y equipo </t>
    </r>
    <r>
      <rPr>
        <b/>
        <sz val="12"/>
        <color rgb="FF231F20"/>
        <rFont val="Calibri"/>
        <family val="2"/>
        <scheme val="minor"/>
      </rPr>
      <t>(a)</t>
    </r>
  </si>
  <si>
    <t>120900500</t>
  </si>
  <si>
    <t>COMPENSACION ANTCIPO EQ. TRASPORTE</t>
  </si>
  <si>
    <r>
      <t xml:space="preserve">Pagos por costos de construcciones y desarrollos en proceso </t>
    </r>
    <r>
      <rPr>
        <b/>
        <sz val="12"/>
        <color rgb="FF231F20"/>
        <rFont val="Calibri"/>
        <family val="2"/>
        <scheme val="minor"/>
      </rPr>
      <t>(b)</t>
    </r>
  </si>
  <si>
    <t>121700500</t>
  </si>
  <si>
    <t>COMPENSACION ANTCIPO ELECTRODOMESTICOS</t>
  </si>
  <si>
    <t>Total pagos por adquisiciones propiedad, planta y equipo</t>
  </si>
  <si>
    <t>Diferencia</t>
  </si>
  <si>
    <t>Pagos por adquisición de títulos patrimoniales o de deuda y participación en asociaciones</t>
  </si>
  <si>
    <t xml:space="preserve">Pagos por otorgamiento de préstamos o anticipos hechos a terceros </t>
  </si>
  <si>
    <t xml:space="preserve">Pagos por conceptos de contratos a futuro, a plazo, opciones o permuta </t>
  </si>
  <si>
    <t>Otros pagos</t>
  </si>
  <si>
    <t>Flujos de efectivo netos por las actividades de inversión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</si>
  <si>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</si>
  <si>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</si>
  <si>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</si>
  <si>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</si>
  <si>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 xml:space="preserve">Cobro de los arrendatarios por contratos de arrendamientos financieros </t>
  </si>
  <si>
    <t>Pago reembolso en efectivo de los montos recibidos en emisión de títulos de deudas, bonos</t>
  </si>
  <si>
    <t>Pago reembolso en efectivo de los montos recibidos en préstamos, pagarés, hipotecas</t>
  </si>
  <si>
    <t xml:space="preserve">Pago reembolso de efectivo recibió por aporte de accionista </t>
  </si>
  <si>
    <t>Pago por distribución/dividendos al gobierno</t>
  </si>
  <si>
    <t>Pago de los arrendatarios por contratos de arrendamientos financieros</t>
  </si>
  <si>
    <t xml:space="preserve"> Otros pagos</t>
  </si>
  <si>
    <t>Flujos de efectivo netos por las actividades de financiación</t>
  </si>
  <si>
    <t xml:space="preserve">Incremento/(Disminución) neta en el efectivo y equivalentes al efectivo </t>
  </si>
  <si>
    <t>Efectivo y equivalentes al efectivo al principio del periodo</t>
  </si>
  <si>
    <t>Efectivo y equivalentes al efectivo al final del periodo</t>
  </si>
  <si>
    <r>
      <rPr>
        <b/>
        <sz val="12"/>
        <color theme="1"/>
        <rFont val="Calibri"/>
        <family val="2"/>
        <scheme val="minor"/>
      </rPr>
      <t>(a)</t>
    </r>
    <r>
      <rPr>
        <sz val="12"/>
        <color theme="1"/>
        <rFont val="Calibri"/>
        <family val="2"/>
        <scheme val="minor"/>
      </rPr>
      <t xml:space="preserve"> Rubros excluyen anticipos pagados a suplidores para adquisición de activos fijos, los mismos no tienen efecto contable hasta la recepción del bien y pago total al suplidor. Estos anticipos a los fines de la ejecución presupuestaria se incluyen en la partida 2.6 - Bienes muebles, inmuebles e intangibles, sin embago no representan un alta en rubro de activos fijos (Nota 14).</t>
    </r>
  </si>
  <si>
    <r>
      <rPr>
        <b/>
        <sz val="12"/>
        <color theme="1"/>
        <rFont val="Calibri"/>
        <family val="2"/>
        <scheme val="minor"/>
      </rPr>
      <t>(b)</t>
    </r>
    <r>
      <rPr>
        <sz val="12"/>
        <color theme="1"/>
        <rFont val="Calibri"/>
        <family val="2"/>
        <scheme val="minor"/>
      </rPr>
      <t xml:space="preserve"> Rubros excluyen pagos que representan obras de labor social las cuales como tal no son parte de los activos fijos de la empresa.</t>
    </r>
  </si>
  <si>
    <t>Lic.Cesar H.Tejeda</t>
  </si>
  <si>
    <t>Lic.Diovanny Manzanillo</t>
  </si>
  <si>
    <t>Ing.Angel Rafael Salazar R.</t>
  </si>
  <si>
    <t>Subdirector Financiero</t>
  </si>
  <si>
    <t>Director Financiero</t>
  </si>
  <si>
    <t xml:space="preserve">  Administrador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</si>
</sst>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231F20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231F2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rgb="FF231F20"/>
      <name val="Calibri"/>
      <family val="2"/>
      <scheme val="minor"/>
    </font>
    <font>
      <b/>
      <i/>
      <sz val="12"/>
      <color rgb="FF231F2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9CDAEE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3" fillId="0" borderId="0"/>
  </cellStyleXfs>
  <cellXfs count="54">
    <xf numFmtId="0" fontId="0" fillId="0" borderId="0" xfId="0"/>
    <xf numFmtId="0" fontId="3" fillId="2" borderId="0" xfId="0" applyFont="1" applyFill="1" applyAlignment="1">
      <alignment horizontal="center" vertical="center"/>
    </xf>
    <xf numFmtId="0" fontId="4" fillId="0" borderId="0" xfId="0" applyFont="1"/>
    <xf numFmtId="0" fontId="5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164" fontId="7" fillId="0" borderId="0" xfId="1" applyNumberFormat="1" applyFont="1" applyFill="1" applyAlignment="1">
      <alignment horizontal="center" vertical="center" wrapText="1"/>
    </xf>
    <xf numFmtId="164" fontId="7" fillId="0" borderId="0" xfId="1" applyNumberFormat="1" applyFont="1" applyAlignment="1">
      <alignment horizontal="center" vertical="center" wrapText="1"/>
    </xf>
    <xf numFmtId="43" fontId="7" fillId="0" borderId="0" xfId="1" applyFont="1" applyAlignment="1">
      <alignment vertical="center" wrapText="1"/>
    </xf>
    <xf numFmtId="43" fontId="7" fillId="3" borderId="0" xfId="1" applyFont="1" applyFill="1" applyAlignment="1">
      <alignment vertical="center" wrapText="1"/>
    </xf>
    <xf numFmtId="43" fontId="7" fillId="0" borderId="0" xfId="1" applyFont="1" applyFill="1" applyAlignment="1">
      <alignment vertical="center" wrapText="1"/>
    </xf>
    <xf numFmtId="165" fontId="4" fillId="0" borderId="0" xfId="0" applyNumberFormat="1" applyFont="1"/>
    <xf numFmtId="43" fontId="4" fillId="0" borderId="0" xfId="0" applyNumberFormat="1" applyFont="1"/>
    <xf numFmtId="0" fontId="8" fillId="0" borderId="0" xfId="0" applyFont="1"/>
    <xf numFmtId="0" fontId="6" fillId="0" borderId="0" xfId="0" applyFont="1" applyAlignment="1">
      <alignment vertical="center" wrapText="1"/>
    </xf>
    <xf numFmtId="43" fontId="6" fillId="0" borderId="1" xfId="1" applyFont="1" applyFill="1" applyBorder="1" applyAlignment="1">
      <alignment horizontal="center" vertical="center" wrapText="1"/>
    </xf>
    <xf numFmtId="43" fontId="6" fillId="0" borderId="1" xfId="1" applyFont="1" applyBorder="1" applyAlignment="1">
      <alignment horizontal="center" vertical="center" wrapText="1"/>
    </xf>
    <xf numFmtId="164" fontId="6" fillId="0" borderId="0" xfId="0" applyNumberFormat="1" applyFont="1" applyAlignment="1">
      <alignment horizontal="center" vertical="center" wrapText="1"/>
    </xf>
    <xf numFmtId="0" fontId="9" fillId="0" borderId="0" xfId="0" applyFont="1"/>
    <xf numFmtId="43" fontId="9" fillId="0" borderId="0" xfId="0" applyNumberFormat="1" applyFont="1"/>
    <xf numFmtId="0" fontId="4" fillId="0" borderId="0" xfId="0" applyFont="1" applyAlignment="1">
      <alignment vertical="top" wrapText="1"/>
    </xf>
    <xf numFmtId="43" fontId="4" fillId="0" borderId="0" xfId="1" applyFont="1" applyAlignment="1">
      <alignment vertical="top" wrapText="1"/>
    </xf>
    <xf numFmtId="164" fontId="4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43" fontId="6" fillId="0" borderId="0" xfId="1" applyFont="1" applyAlignment="1">
      <alignment horizontal="left" vertical="center" wrapText="1"/>
    </xf>
    <xf numFmtId="164" fontId="7" fillId="0" borderId="0" xfId="0" applyNumberFormat="1" applyFont="1" applyAlignment="1">
      <alignment horizontal="justify" vertical="center" wrapText="1"/>
    </xf>
    <xf numFmtId="0" fontId="7" fillId="0" borderId="0" xfId="0" applyFont="1" applyAlignment="1">
      <alignment horizontal="left" vertical="center" wrapText="1"/>
    </xf>
    <xf numFmtId="43" fontId="7" fillId="0" borderId="0" xfId="1" applyFont="1" applyAlignment="1">
      <alignment horizontal="left" vertical="center" wrapText="1"/>
    </xf>
    <xf numFmtId="164" fontId="7" fillId="0" borderId="0" xfId="0" applyNumberFormat="1" applyFont="1" applyAlignment="1">
      <alignment horizontal="center" vertical="center" wrapText="1"/>
    </xf>
    <xf numFmtId="43" fontId="10" fillId="0" borderId="0" xfId="1" applyFont="1" applyFill="1" applyAlignment="1">
      <alignment vertical="center" wrapText="1"/>
    </xf>
    <xf numFmtId="43" fontId="2" fillId="0" borderId="0" xfId="0" applyNumberFormat="1" applyFont="1"/>
    <xf numFmtId="0" fontId="4" fillId="0" borderId="0" xfId="0" applyFont="1" applyAlignment="1">
      <alignment horizontal="right"/>
    </xf>
    <xf numFmtId="43" fontId="9" fillId="0" borderId="2" xfId="0" applyNumberFormat="1" applyFont="1" applyBorder="1"/>
    <xf numFmtId="0" fontId="0" fillId="0" borderId="0" xfId="0" applyAlignment="1">
      <alignment vertical="top"/>
    </xf>
    <xf numFmtId="43" fontId="4" fillId="0" borderId="0" xfId="1" applyFont="1"/>
    <xf numFmtId="49" fontId="4" fillId="0" borderId="0" xfId="0" applyNumberFormat="1" applyFont="1"/>
    <xf numFmtId="0" fontId="11" fillId="0" borderId="0" xfId="0" applyFont="1" applyAlignment="1">
      <alignment vertical="center" wrapText="1"/>
    </xf>
    <xf numFmtId="43" fontId="10" fillId="0" borderId="2" xfId="1" applyFont="1" applyBorder="1" applyAlignment="1">
      <alignment vertical="center" wrapText="1"/>
    </xf>
    <xf numFmtId="43" fontId="7" fillId="0" borderId="2" xfId="1" applyFont="1" applyBorder="1" applyAlignment="1">
      <alignment vertical="center" wrapText="1"/>
    </xf>
    <xf numFmtId="43" fontId="4" fillId="0" borderId="2" xfId="0" applyNumberFormat="1" applyFont="1" applyBorder="1"/>
    <xf numFmtId="164" fontId="7" fillId="0" borderId="3" xfId="0" applyNumberFormat="1" applyFont="1" applyBorder="1" applyAlignment="1">
      <alignment horizontal="center" vertical="center" wrapText="1"/>
    </xf>
    <xf numFmtId="43" fontId="4" fillId="0" borderId="4" xfId="1" applyFont="1" applyBorder="1" applyAlignment="1">
      <alignment vertical="top" wrapText="1"/>
    </xf>
    <xf numFmtId="43" fontId="6" fillId="0" borderId="3" xfId="1" applyFont="1" applyBorder="1" applyAlignment="1">
      <alignment horizontal="left" vertical="center" wrapText="1"/>
    </xf>
    <xf numFmtId="164" fontId="6" fillId="0" borderId="2" xfId="0" applyNumberFormat="1" applyFont="1" applyBorder="1" applyAlignment="1">
      <alignment horizontal="center" vertical="center" wrapText="1"/>
    </xf>
    <xf numFmtId="43" fontId="6" fillId="0" borderId="0" xfId="1" applyFont="1" applyFill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4" fillId="0" borderId="0" xfId="0" applyNumberFormat="1" applyFont="1"/>
    <xf numFmtId="0" fontId="4" fillId="0" borderId="0" xfId="0" applyFont="1" applyAlignment="1">
      <alignment horizontal="left" vertical="center" wrapText="1"/>
    </xf>
    <xf numFmtId="0" fontId="12" fillId="3" borderId="0" xfId="0" applyFont="1" applyFill="1" applyAlignment="1">
      <alignment horizontal="center" vertical="center"/>
    </xf>
    <xf numFmtId="0" fontId="14" fillId="0" borderId="0" xfId="2" applyFont="1" applyAlignment="1">
      <alignment horizontal="center"/>
    </xf>
    <xf numFmtId="0" fontId="14" fillId="3" borderId="0" xfId="2" applyFont="1" applyFill="1" applyAlignment="1">
      <alignment horizontal="center"/>
    </xf>
    <xf numFmtId="0" fontId="15" fillId="3" borderId="0" xfId="2" applyFont="1" applyFill="1" applyAlignment="1">
      <alignment horizontal="center"/>
    </xf>
  </cellXfs>
  <cellStyles count="3">
    <cellStyle name="Millares" xfId="1" builtinId="3"/>
    <cellStyle name="Normal" xfId="0" builtinId="0"/>
    <cellStyle name="Normal 3" xfId="2" xr:uid="{D7B7CB90-E7C0-4B7B-BA84-AF166BB01B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455083</xdr:colOff>
      <xdr:row>2</xdr:row>
      <xdr:rowOff>156632</xdr:rowOff>
    </xdr:from>
    <xdr:to>
      <xdr:col>0</xdr:col>
      <xdr:colOff>1615228</xdr:colOff>
      <xdr:row>5</xdr:row>
      <xdr:rowOff>36194</xdr:rowOff>
    </xdr:to>
    <xdr:pic>
      <xdr:nvPicPr>
        <xdr:cNvPr id="2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F000851F-ECDB-49A5-BB29-A2115DABF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083" y="556682"/>
          <a:ext cx="1160145" cy="50821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UB%20DIRECCION%20FCIERA1/CIERRE%20FISCAL%202023/CIERRE%20%20DICIEMBRE%202023/Estados%20Financieros%20preliminares.%20EGEHID%20corr%20DIGECOg%202023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ESTRO DE CTAS"/>
      <sheetName val="BALANZA 2023"/>
      <sheetName val="ESTADO DE SITUACION"/>
      <sheetName val="ESTADO DE RESULTADOS"/>
      <sheetName val="CAMBIO DE PATRIMONIO"/>
      <sheetName val="FLUJO DE EFECTIVO"/>
      <sheetName val="COMPARACION DE IMPORTES PRESU"/>
      <sheetName val=" NOTAS"/>
      <sheetName val="NOTA 14"/>
      <sheetName val="Construcción en Proceso"/>
      <sheetName val="SPNF CXC "/>
      <sheetName val=" SPNF CXP"/>
      <sheetName val="AYUDAS Y DONACIONES"/>
    </sheetNames>
    <sheetDataSet>
      <sheetData sheetId="0"/>
      <sheetData sheetId="1">
        <row r="2">
          <cell r="A2" t="str">
            <v>Número de cuenta</v>
          </cell>
          <cell r="B2" t="str">
            <v>Texto p.posición balance/PyG</v>
          </cell>
          <cell r="C2" t="str">
            <v>Total períodos de informe</v>
          </cell>
          <cell r="D2" t="str">
            <v>Total períodos de comparación</v>
          </cell>
          <cell r="E2" t="str">
            <v>Desviación absoluta</v>
          </cell>
        </row>
        <row r="3">
          <cell r="A3" t="str">
            <v/>
          </cell>
          <cell r="B3" t="str">
            <v>A C T I V OS</v>
          </cell>
          <cell r="C3">
            <v>0</v>
          </cell>
          <cell r="D3">
            <v>0</v>
          </cell>
          <cell r="E3">
            <v>0</v>
          </cell>
        </row>
        <row r="4">
          <cell r="A4" t="str">
            <v/>
          </cell>
          <cell r="B4" t="str">
            <v>===========</v>
          </cell>
          <cell r="C4">
            <v>0</v>
          </cell>
          <cell r="D4">
            <v>0</v>
          </cell>
          <cell r="E4">
            <v>0</v>
          </cell>
        </row>
        <row r="5">
          <cell r="A5" t="str">
            <v/>
          </cell>
          <cell r="B5" t="str">
            <v>Activos Corrientes</v>
          </cell>
          <cell r="C5">
            <v>0</v>
          </cell>
          <cell r="D5">
            <v>0</v>
          </cell>
          <cell r="E5">
            <v>0</v>
          </cell>
        </row>
        <row r="6">
          <cell r="A6" t="str">
            <v/>
          </cell>
          <cell r="B6" t="str">
            <v>===============</v>
          </cell>
          <cell r="C6">
            <v>0</v>
          </cell>
          <cell r="D6">
            <v>0</v>
          </cell>
          <cell r="E6">
            <v>0</v>
          </cell>
        </row>
        <row r="7">
          <cell r="A7" t="str">
            <v>100100201</v>
          </cell>
          <cell r="B7" t="str">
            <v>100100201 CAJA CHICA 1</v>
          </cell>
          <cell r="C7">
            <v>807350.69</v>
          </cell>
          <cell r="D7">
            <v>1863721.57</v>
          </cell>
          <cell r="E7">
            <v>-1056370.8799999999</v>
          </cell>
        </row>
        <row r="8">
          <cell r="A8" t="str">
            <v/>
          </cell>
          <cell r="B8" t="str">
            <v>Sub - Total Caja</v>
          </cell>
          <cell r="C8">
            <v>807350.69</v>
          </cell>
          <cell r="D8">
            <v>1863721.57</v>
          </cell>
          <cell r="E8">
            <v>-1056370.8799999999</v>
          </cell>
        </row>
        <row r="9">
          <cell r="A9" t="str">
            <v>100210100</v>
          </cell>
          <cell r="B9" t="str">
            <v>100210100 CUENTA DE OPERACIONES 100-01-240-0126-47-4</v>
          </cell>
          <cell r="C9">
            <v>331467965.51999998</v>
          </cell>
          <cell r="D9">
            <v>208740572.99000001</v>
          </cell>
          <cell r="E9">
            <v>122727392.53</v>
          </cell>
        </row>
        <row r="10">
          <cell r="A10" t="str">
            <v>100210101</v>
          </cell>
          <cell r="B10" t="str">
            <v>100210101 CHEQUES 100-01-240-0126-47-4</v>
          </cell>
          <cell r="C10">
            <v>-348535400.04000002</v>
          </cell>
          <cell r="D10">
            <v>-46242354.450000003</v>
          </cell>
          <cell r="E10">
            <v>-302293045.58999997</v>
          </cell>
        </row>
        <row r="11">
          <cell r="A11" t="str">
            <v>100210104</v>
          </cell>
          <cell r="B11" t="str">
            <v>100210104 N/D 100-01-240-0126-47-4</v>
          </cell>
          <cell r="C11">
            <v>-496043.58</v>
          </cell>
          <cell r="D11">
            <v>0</v>
          </cell>
          <cell r="E11">
            <v>-496043.58</v>
          </cell>
        </row>
        <row r="12">
          <cell r="A12" t="str">
            <v>100210105</v>
          </cell>
          <cell r="B12" t="str">
            <v>100210105 T/D 100-01-240-0126-47-4</v>
          </cell>
          <cell r="C12">
            <v>-26369224.66</v>
          </cell>
          <cell r="D12">
            <v>0</v>
          </cell>
          <cell r="E12">
            <v>-26369224.66</v>
          </cell>
        </row>
        <row r="13">
          <cell r="A13" t="str">
            <v>100210106</v>
          </cell>
          <cell r="B13" t="str">
            <v>100210106 T/C 100-01-240-0126-47-4</v>
          </cell>
          <cell r="C13">
            <v>300000000</v>
          </cell>
          <cell r="D13">
            <v>0</v>
          </cell>
          <cell r="E13">
            <v>300000000</v>
          </cell>
        </row>
        <row r="14">
          <cell r="A14" t="str">
            <v>100220100</v>
          </cell>
          <cell r="B14" t="str">
            <v>100220100 CUENTA DE  NOMINAS  100-01-240-012648-2</v>
          </cell>
          <cell r="C14">
            <v>318264295.13999999</v>
          </cell>
          <cell r="D14">
            <v>153739447.53</v>
          </cell>
          <cell r="E14">
            <v>164524847.61000001</v>
          </cell>
        </row>
        <row r="15">
          <cell r="A15" t="str">
            <v>100220101</v>
          </cell>
          <cell r="B15" t="str">
            <v>100220101 CHEQUES 100-01-240-012648-2</v>
          </cell>
          <cell r="C15">
            <v>-6818755.7199999997</v>
          </cell>
          <cell r="D15">
            <v>-365312</v>
          </cell>
          <cell r="E15">
            <v>-6453443.7199999997</v>
          </cell>
        </row>
        <row r="16">
          <cell r="A16" t="str">
            <v>100220102</v>
          </cell>
          <cell r="B16" t="str">
            <v>100220102 DEPOSITOS 100-01-240-012648-2</v>
          </cell>
          <cell r="C16">
            <v>4170.93</v>
          </cell>
          <cell r="D16">
            <v>0</v>
          </cell>
          <cell r="E16">
            <v>4170.93</v>
          </cell>
        </row>
        <row r="17">
          <cell r="A17" t="str">
            <v>100220105</v>
          </cell>
          <cell r="B17" t="str">
            <v>100220105 T/D 100-01-240-012648-2</v>
          </cell>
          <cell r="C17">
            <v>-492201542.94999999</v>
          </cell>
          <cell r="D17">
            <v>0</v>
          </cell>
          <cell r="E17">
            <v>-492201542.94999999</v>
          </cell>
        </row>
        <row r="18">
          <cell r="A18" t="str">
            <v>100220106</v>
          </cell>
          <cell r="B18" t="str">
            <v>100220106 T/C 100-01-240-012648-2</v>
          </cell>
          <cell r="C18">
            <v>350000000</v>
          </cell>
          <cell r="D18">
            <v>0</v>
          </cell>
          <cell r="E18">
            <v>350000000</v>
          </cell>
        </row>
        <row r="19">
          <cell r="A19" t="str">
            <v>100220107</v>
          </cell>
          <cell r="B19" t="str">
            <v>100220107 100-01-240-012648-2</v>
          </cell>
          <cell r="C19">
            <v>-1247156.3899999999</v>
          </cell>
          <cell r="D19">
            <v>-747338.74</v>
          </cell>
          <cell r="E19">
            <v>-499817.65</v>
          </cell>
        </row>
        <row r="20">
          <cell r="A20" t="str">
            <v>100230100</v>
          </cell>
          <cell r="B20" t="str">
            <v>100230100 CUENTA DE INGRESOS 100-01-240-012649-0</v>
          </cell>
          <cell r="C20">
            <v>1921536859.4200001</v>
          </cell>
          <cell r="D20">
            <v>2378233842.3400002</v>
          </cell>
          <cell r="E20">
            <v>-456696982.92000002</v>
          </cell>
        </row>
        <row r="21">
          <cell r="A21" t="str">
            <v>100230102</v>
          </cell>
          <cell r="B21" t="str">
            <v>100230102 DEPOSITOS 100-01-240-012649-0</v>
          </cell>
          <cell r="C21">
            <v>1452606.3</v>
          </cell>
          <cell r="D21">
            <v>0</v>
          </cell>
          <cell r="E21">
            <v>1452606.3</v>
          </cell>
        </row>
        <row r="22">
          <cell r="A22" t="str">
            <v>100230105</v>
          </cell>
          <cell r="B22" t="str">
            <v>100230105 T/D 100-01-240-012649-0</v>
          </cell>
          <cell r="C22">
            <v>-1000000000</v>
          </cell>
          <cell r="D22">
            <v>0</v>
          </cell>
          <cell r="E22">
            <v>-1000000000</v>
          </cell>
        </row>
        <row r="23">
          <cell r="A23" t="str">
            <v>100230106</v>
          </cell>
          <cell r="B23" t="str">
            <v>100230106 T/C 100-01-240-012649-0</v>
          </cell>
          <cell r="C23">
            <v>174931969.13</v>
          </cell>
          <cell r="D23">
            <v>0</v>
          </cell>
          <cell r="E23">
            <v>174931969.13</v>
          </cell>
        </row>
        <row r="24">
          <cell r="A24" t="str">
            <v>100240100</v>
          </cell>
          <cell r="B24" t="str">
            <v>100240100 CUENTA DE PROYECTOS 100-01-240-012650-4</v>
          </cell>
          <cell r="C24">
            <v>379813278.06</v>
          </cell>
          <cell r="D24">
            <v>187950912.06999999</v>
          </cell>
          <cell r="E24">
            <v>191862365.99000001</v>
          </cell>
        </row>
        <row r="25">
          <cell r="A25" t="str">
            <v>100240101</v>
          </cell>
          <cell r="B25" t="str">
            <v>100240101 CHEQUES 100-01-240-012650-4</v>
          </cell>
          <cell r="C25">
            <v>-925099910.16999996</v>
          </cell>
          <cell r="D25">
            <v>-2499181.16</v>
          </cell>
          <cell r="E25">
            <v>-922600729.00999999</v>
          </cell>
        </row>
        <row r="26">
          <cell r="A26" t="str">
            <v>100240106</v>
          </cell>
          <cell r="B26" t="str">
            <v>100240106 T/C 100-01-240-012650-4</v>
          </cell>
          <cell r="C26">
            <v>850000000</v>
          </cell>
          <cell r="D26">
            <v>0</v>
          </cell>
          <cell r="E26">
            <v>850000000</v>
          </cell>
        </row>
        <row r="27">
          <cell r="A27" t="str">
            <v/>
          </cell>
          <cell r="B27" t="str">
            <v>Sub - Total Cuentas Corriente RD$</v>
          </cell>
          <cell r="C27">
            <v>1826703110.99</v>
          </cell>
          <cell r="D27">
            <v>2878810588.5799999</v>
          </cell>
          <cell r="E27">
            <v>-1052107477.59</v>
          </cell>
        </row>
        <row r="28">
          <cell r="A28" t="str">
            <v>100250100</v>
          </cell>
          <cell r="B28" t="str">
            <v>100250100 CUENTA DE DOLARES 200-02-240-003911-8</v>
          </cell>
          <cell r="C28">
            <v>3461569831.5100002</v>
          </cell>
          <cell r="D28">
            <v>9230207494.7999992</v>
          </cell>
          <cell r="E28">
            <v>-5768637663.29</v>
          </cell>
        </row>
        <row r="29">
          <cell r="A29" t="str">
            <v>100250105</v>
          </cell>
          <cell r="B29" t="str">
            <v>100250105 T/D 200-02-240-003911-8</v>
          </cell>
          <cell r="C29">
            <v>-620358225.27999997</v>
          </cell>
          <cell r="D29">
            <v>0</v>
          </cell>
          <cell r="E29">
            <v>-620358225.27999997</v>
          </cell>
        </row>
        <row r="30">
          <cell r="A30" t="str">
            <v>100250106</v>
          </cell>
          <cell r="B30" t="str">
            <v>100250106 T/C 200-02-240-003911-8</v>
          </cell>
          <cell r="C30">
            <v>29555262.699999999</v>
          </cell>
          <cell r="D30">
            <v>0</v>
          </cell>
          <cell r="E30">
            <v>29555262.699999999</v>
          </cell>
        </row>
        <row r="31">
          <cell r="A31" t="str">
            <v>100260106</v>
          </cell>
          <cell r="B31" t="str">
            <v>100260106 T/C MINICENTRALES</v>
          </cell>
          <cell r="C31">
            <v>-0.03</v>
          </cell>
          <cell r="D31">
            <v>-0.03</v>
          </cell>
          <cell r="E31">
            <v>0</v>
          </cell>
        </row>
        <row r="32">
          <cell r="A32" t="str">
            <v>100290000</v>
          </cell>
          <cell r="B32" t="str">
            <v>100290000 Efectivo- Diferencia en cambio</v>
          </cell>
          <cell r="C32">
            <v>442497565.47000003</v>
          </cell>
          <cell r="D32">
            <v>294750709.91000003</v>
          </cell>
          <cell r="E32">
            <v>147746855.56</v>
          </cell>
        </row>
        <row r="33">
          <cell r="A33" t="str">
            <v/>
          </cell>
          <cell r="B33" t="str">
            <v>Sub - Total Cuentas Corriente USD$</v>
          </cell>
          <cell r="C33">
            <v>3313264434.3699999</v>
          </cell>
          <cell r="D33">
            <v>9524958204.6800003</v>
          </cell>
          <cell r="E33">
            <v>-6211693770.3100004</v>
          </cell>
        </row>
        <row r="34">
          <cell r="A34" t="str">
            <v>110300100</v>
          </cell>
          <cell r="B34" t="str">
            <v>110300100 INVERSIONES EN US$</v>
          </cell>
          <cell r="C34">
            <v>2111763839.55</v>
          </cell>
          <cell r="D34">
            <v>2035561364.1400001</v>
          </cell>
          <cell r="E34">
            <v>76202475.409999996</v>
          </cell>
        </row>
        <row r="35">
          <cell r="A35" t="str">
            <v>110300110</v>
          </cell>
          <cell r="B35" t="str">
            <v>110300110 Inversion- Diferencia en cambio</v>
          </cell>
          <cell r="C35">
            <v>314077020.23000002</v>
          </cell>
          <cell r="D35">
            <v>284049070.45999998</v>
          </cell>
          <cell r="E35">
            <v>30027949.77</v>
          </cell>
        </row>
        <row r="36">
          <cell r="A36" t="str">
            <v>110300200</v>
          </cell>
          <cell r="B36" t="str">
            <v>110300200 INVERSIONES EN RD$</v>
          </cell>
          <cell r="C36">
            <v>706634800.76999998</v>
          </cell>
          <cell r="D36">
            <v>660327399</v>
          </cell>
          <cell r="E36">
            <v>46307401.770000003</v>
          </cell>
        </row>
        <row r="37">
          <cell r="A37" t="str">
            <v/>
          </cell>
          <cell r="B37" t="str">
            <v>Sub - Total Fondos de Trabajo</v>
          </cell>
          <cell r="C37">
            <v>3132475660.5500002</v>
          </cell>
          <cell r="D37">
            <v>2979937833.5999999</v>
          </cell>
          <cell r="E37">
            <v>152537826.94999999</v>
          </cell>
        </row>
        <row r="38">
          <cell r="A38" t="str">
            <v/>
          </cell>
          <cell r="B38" t="str">
            <v>Efectivo y Equivalentes Ctas Corrientes</v>
          </cell>
          <cell r="C38">
            <v>8273250556.6000004</v>
          </cell>
          <cell r="D38">
            <v>15385570348.43</v>
          </cell>
          <cell r="E38">
            <v>-7112319791.8299999</v>
          </cell>
        </row>
        <row r="39">
          <cell r="A39" t="str">
            <v/>
          </cell>
          <cell r="B39" t="str">
            <v>====================================</v>
          </cell>
          <cell r="C39">
            <v>0</v>
          </cell>
          <cell r="D39">
            <v>0</v>
          </cell>
          <cell r="E39">
            <v>0</v>
          </cell>
        </row>
        <row r="40">
          <cell r="A40" t="str">
            <v>110400100</v>
          </cell>
          <cell r="B40" t="str">
            <v>110400100 CXC MERCADO SPOT</v>
          </cell>
          <cell r="C40">
            <v>19226717516.939999</v>
          </cell>
          <cell r="D40">
            <v>18234322971.630001</v>
          </cell>
          <cell r="E40">
            <v>992394545.30999994</v>
          </cell>
        </row>
        <row r="41">
          <cell r="A41" t="str">
            <v>110400200</v>
          </cell>
          <cell r="B41" t="str">
            <v>110400200 CXC MERCADO CONTRATO</v>
          </cell>
          <cell r="C41">
            <v>56998237892.050003</v>
          </cell>
          <cell r="D41">
            <v>54019567005.5</v>
          </cell>
          <cell r="E41">
            <v>2978670886.5500002</v>
          </cell>
        </row>
        <row r="42">
          <cell r="A42" t="str">
            <v>110400210</v>
          </cell>
          <cell r="B42" t="str">
            <v>110400210 DEUDORES AJUSTE POR DIFERENCIA CAMBIARIA</v>
          </cell>
          <cell r="C42">
            <v>11062936543.139999</v>
          </cell>
          <cell r="D42">
            <v>10290090088.959999</v>
          </cell>
          <cell r="E42">
            <v>772846454.17999995</v>
          </cell>
        </row>
        <row r="43">
          <cell r="A43" t="str">
            <v>110400410</v>
          </cell>
          <cell r="B43" t="str">
            <v>110400410 CUENTAS POR COBRAR COOPERATIVA CDEEE</v>
          </cell>
          <cell r="C43">
            <v>11510416.550000001</v>
          </cell>
          <cell r="D43">
            <v>20364583.25</v>
          </cell>
          <cell r="E43">
            <v>-8854166.6999999993</v>
          </cell>
        </row>
        <row r="44">
          <cell r="A44" t="str">
            <v>110400500</v>
          </cell>
          <cell r="B44" t="str">
            <v>110400500 CUENTAS POR COBRAR EMPLEADOS</v>
          </cell>
          <cell r="C44">
            <v>-48642.48</v>
          </cell>
          <cell r="D44">
            <v>989849.42</v>
          </cell>
          <cell r="E44">
            <v>-1038491.9</v>
          </cell>
        </row>
        <row r="45">
          <cell r="A45" t="str">
            <v>110400510</v>
          </cell>
          <cell r="B45" t="str">
            <v>110400510 CXC  EMPL. AVANCE A PRESTACIONES LABORALES</v>
          </cell>
          <cell r="C45">
            <v>99988311.239999995</v>
          </cell>
          <cell r="D45">
            <v>104595011.23999999</v>
          </cell>
          <cell r="E45">
            <v>-4606700</v>
          </cell>
        </row>
        <row r="46">
          <cell r="A46" t="str">
            <v>110400600</v>
          </cell>
          <cell r="B46" t="str">
            <v>110400600 CXC EMPLEADOS SUJETO A LIQUIDACION</v>
          </cell>
          <cell r="C46">
            <v>2934000</v>
          </cell>
          <cell r="D46">
            <v>2354000</v>
          </cell>
          <cell r="E46">
            <v>580000</v>
          </cell>
        </row>
        <row r="47">
          <cell r="A47" t="str">
            <v>110400800</v>
          </cell>
          <cell r="B47" t="str">
            <v>110400800 RECLAMACIONES  POR COBRAR</v>
          </cell>
          <cell r="C47">
            <v>1974076.13</v>
          </cell>
          <cell r="D47">
            <v>1974076.13</v>
          </cell>
          <cell r="E47">
            <v>0</v>
          </cell>
        </row>
        <row r="48">
          <cell r="A48" t="str">
            <v>110400900</v>
          </cell>
          <cell r="B48" t="str">
            <v>110400900 PROVISION PARA CUENTAS INCOBRABLES</v>
          </cell>
          <cell r="C48">
            <v>-4513917.24</v>
          </cell>
          <cell r="D48">
            <v>-4513917.24</v>
          </cell>
          <cell r="E48">
            <v>0</v>
          </cell>
        </row>
        <row r="49">
          <cell r="A49" t="str">
            <v>200200115</v>
          </cell>
          <cell r="B49" t="str">
            <v>200200115 PROVISION CUENTAS POR PAG. DEMANDAS EXEMPLEADOS</v>
          </cell>
          <cell r="C49">
            <v>34299691.560000002</v>
          </cell>
          <cell r="D49">
            <v>32005538.989999998</v>
          </cell>
          <cell r="E49">
            <v>2294152.5699999998</v>
          </cell>
        </row>
        <row r="50">
          <cell r="A50" t="str">
            <v>200300101</v>
          </cell>
          <cell r="B50" t="str">
            <v>200300101 RETENCION I/S/R EMPLEADOS</v>
          </cell>
          <cell r="C50">
            <v>31772537.859999999</v>
          </cell>
          <cell r="D50">
            <v>309605.71000000002</v>
          </cell>
          <cell r="E50">
            <v>31462932.149999999</v>
          </cell>
        </row>
        <row r="51">
          <cell r="A51" t="str">
            <v>200200108</v>
          </cell>
          <cell r="B51" t="str">
            <v>200200108 NOMINA POR PAGAR JORNALES</v>
          </cell>
          <cell r="C51">
            <v>5993778.5</v>
          </cell>
          <cell r="D51">
            <v>0</v>
          </cell>
          <cell r="E51">
            <v>5993778.5</v>
          </cell>
        </row>
        <row r="52">
          <cell r="A52" t="str">
            <v/>
          </cell>
          <cell r="B52" t="str">
            <v>Cuentas por Cobrar</v>
          </cell>
          <cell r="C52">
            <v>87471802204.250015</v>
          </cell>
          <cell r="D52">
            <v>82702058813.590012</v>
          </cell>
          <cell r="E52">
            <v>4769743390.6600037</v>
          </cell>
        </row>
        <row r="53">
          <cell r="A53" t="str">
            <v/>
          </cell>
          <cell r="B53" t="str">
            <v>=======================</v>
          </cell>
          <cell r="C53">
            <v>0</v>
          </cell>
          <cell r="D53">
            <v>0</v>
          </cell>
          <cell r="E53">
            <v>0</v>
          </cell>
        </row>
        <row r="54">
          <cell r="A54" t="str">
            <v>110500101</v>
          </cell>
          <cell r="B54" t="str">
            <v>110500101 PRODUCTOS DE PAPEL Y CARTON</v>
          </cell>
          <cell r="C54">
            <v>1326805.3799999999</v>
          </cell>
          <cell r="D54">
            <v>1036271.53</v>
          </cell>
          <cell r="E54">
            <v>290533.84999999998</v>
          </cell>
        </row>
        <row r="55">
          <cell r="A55" t="str">
            <v>110500102</v>
          </cell>
          <cell r="B55" t="str">
            <v>110500102 PRODUCTOS PLASTICOS</v>
          </cell>
          <cell r="C55">
            <v>3458341.55</v>
          </cell>
          <cell r="D55">
            <v>1966852.49</v>
          </cell>
          <cell r="E55">
            <v>1491489.06</v>
          </cell>
        </row>
        <row r="56">
          <cell r="A56" t="str">
            <v>110500103</v>
          </cell>
          <cell r="B56" t="str">
            <v>110500103 PAPELERIA</v>
          </cell>
          <cell r="C56">
            <v>109250.18</v>
          </cell>
          <cell r="D56">
            <v>113734.18</v>
          </cell>
          <cell r="E56">
            <v>-4484</v>
          </cell>
        </row>
        <row r="57">
          <cell r="A57" t="str">
            <v>110500104</v>
          </cell>
          <cell r="B57" t="str">
            <v>110500104 MATERIAL GASTABLE DE OFICINA</v>
          </cell>
          <cell r="C57">
            <v>1312996.69</v>
          </cell>
          <cell r="D57">
            <v>1664075.04</v>
          </cell>
          <cell r="E57">
            <v>-351078.35</v>
          </cell>
        </row>
        <row r="58">
          <cell r="A58" t="str">
            <v>110500105</v>
          </cell>
          <cell r="B58" t="str">
            <v>110500105 MATERIALES ELECTRICOS</v>
          </cell>
          <cell r="C58">
            <v>8609867.6199999992</v>
          </cell>
          <cell r="D58">
            <v>7811232.0599999996</v>
          </cell>
          <cell r="E58">
            <v>798635.56</v>
          </cell>
        </row>
        <row r="59">
          <cell r="A59" t="str">
            <v>110500106</v>
          </cell>
          <cell r="B59" t="str">
            <v>110500106 MATERIALES MECANICOS</v>
          </cell>
          <cell r="C59">
            <v>15821881.970000001</v>
          </cell>
          <cell r="D59">
            <v>8153683.9500000002</v>
          </cell>
          <cell r="E59">
            <v>7668198.0199999996</v>
          </cell>
        </row>
        <row r="60">
          <cell r="A60" t="str">
            <v>110500107</v>
          </cell>
          <cell r="B60" t="str">
            <v>110500107 HERRAMIENTAS DE METAL</v>
          </cell>
          <cell r="C60">
            <v>198536.7</v>
          </cell>
          <cell r="D60">
            <v>213997.06</v>
          </cell>
          <cell r="E60">
            <v>-15460.36</v>
          </cell>
        </row>
        <row r="61">
          <cell r="A61" t="str">
            <v>110500108</v>
          </cell>
          <cell r="B61" t="str">
            <v>110500108 EQUIPO DE PRODUCCION</v>
          </cell>
          <cell r="C61">
            <v>142595.63</v>
          </cell>
          <cell r="D61">
            <v>142595.63</v>
          </cell>
          <cell r="E61">
            <v>0</v>
          </cell>
        </row>
        <row r="62">
          <cell r="A62" t="str">
            <v>110500109</v>
          </cell>
          <cell r="B62" t="str">
            <v>110500109 ARTICULOS DE LIMPIEZA</v>
          </cell>
          <cell r="C62">
            <v>2184026.44</v>
          </cell>
          <cell r="D62">
            <v>1761182.98</v>
          </cell>
          <cell r="E62">
            <v>422843.46</v>
          </cell>
        </row>
        <row r="63">
          <cell r="A63" t="str">
            <v>110500110</v>
          </cell>
          <cell r="B63" t="str">
            <v>110500110 CALZADO</v>
          </cell>
          <cell r="C63">
            <v>0.31</v>
          </cell>
          <cell r="D63">
            <v>0.31</v>
          </cell>
          <cell r="E63">
            <v>0</v>
          </cell>
        </row>
        <row r="64">
          <cell r="A64" t="str">
            <v>110500111</v>
          </cell>
          <cell r="B64" t="str">
            <v>110500111 UNIFORMES</v>
          </cell>
          <cell r="C64">
            <v>57201.440000000002</v>
          </cell>
          <cell r="D64">
            <v>57201.440000000002</v>
          </cell>
          <cell r="E64">
            <v>0</v>
          </cell>
        </row>
        <row r="65">
          <cell r="A65" t="str">
            <v>110500112</v>
          </cell>
          <cell r="B65" t="str">
            <v>110500112 CERRAJERIA</v>
          </cell>
          <cell r="C65">
            <v>13751.04</v>
          </cell>
          <cell r="D65">
            <v>13751.04</v>
          </cell>
          <cell r="E65">
            <v>0</v>
          </cell>
        </row>
        <row r="66">
          <cell r="A66" t="str">
            <v>110500113</v>
          </cell>
          <cell r="B66" t="str">
            <v>110500113 EQUIPO Y MOBILIARIO DE OFICINA</v>
          </cell>
          <cell r="C66">
            <v>5039.3999999999996</v>
          </cell>
          <cell r="D66">
            <v>5039.3999999999996</v>
          </cell>
          <cell r="E66">
            <v>0</v>
          </cell>
        </row>
        <row r="67">
          <cell r="A67" t="str">
            <v>110500114</v>
          </cell>
          <cell r="B67" t="str">
            <v>110500114 EQUIPOS DE COMPUTOS</v>
          </cell>
          <cell r="C67">
            <v>145140</v>
          </cell>
          <cell r="D67">
            <v>145140</v>
          </cell>
          <cell r="E67">
            <v>0</v>
          </cell>
        </row>
        <row r="68">
          <cell r="A68" t="str">
            <v>110500115</v>
          </cell>
          <cell r="B68" t="str">
            <v>110500115 MATERIALES DE COMPUTOS</v>
          </cell>
          <cell r="C68">
            <v>5285371.2300000004</v>
          </cell>
          <cell r="D68">
            <v>4252758.93</v>
          </cell>
          <cell r="E68">
            <v>1032612.3</v>
          </cell>
        </row>
        <row r="69">
          <cell r="A69" t="str">
            <v>110500116</v>
          </cell>
          <cell r="B69" t="str">
            <v>110500116 EQUIPOS DE COMUNICACION</v>
          </cell>
          <cell r="C69">
            <v>2693.75</v>
          </cell>
          <cell r="D69">
            <v>2693.75</v>
          </cell>
          <cell r="E69">
            <v>0</v>
          </cell>
        </row>
        <row r="70">
          <cell r="A70" t="str">
            <v>110500117</v>
          </cell>
          <cell r="B70" t="str">
            <v>110500117 PRODUCTOS MINERALES NO METALICOS</v>
          </cell>
          <cell r="C70">
            <v>761100</v>
          </cell>
          <cell r="D70">
            <v>761100</v>
          </cell>
          <cell r="E70">
            <v>0</v>
          </cell>
        </row>
        <row r="71">
          <cell r="A71" t="str">
            <v>110500118</v>
          </cell>
          <cell r="B71" t="str">
            <v>110500118 LLANTAS Y NEUMATICOS</v>
          </cell>
          <cell r="C71">
            <v>3403493.01</v>
          </cell>
          <cell r="D71">
            <v>3403493.01</v>
          </cell>
          <cell r="E71">
            <v>0</v>
          </cell>
        </row>
        <row r="72">
          <cell r="A72" t="str">
            <v>110500119</v>
          </cell>
          <cell r="B72" t="str">
            <v>110500119 TUBERIAS Y ACCESORIOS PLASTICOS</v>
          </cell>
          <cell r="C72">
            <v>32950.43</v>
          </cell>
          <cell r="D72">
            <v>32950.43</v>
          </cell>
          <cell r="E72">
            <v>0</v>
          </cell>
        </row>
        <row r="73">
          <cell r="A73" t="str">
            <v>110500120</v>
          </cell>
          <cell r="B73" t="str">
            <v>110500120 TUBERIAS Y ACCESORIOS GALVANIZADOS</v>
          </cell>
          <cell r="C73">
            <v>234494.36</v>
          </cell>
          <cell r="D73">
            <v>159782.66</v>
          </cell>
          <cell r="E73">
            <v>74711.7</v>
          </cell>
        </row>
        <row r="74">
          <cell r="A74" t="str">
            <v>110500121</v>
          </cell>
          <cell r="B74" t="str">
            <v>110500121 LUBRICANTES</v>
          </cell>
          <cell r="C74">
            <v>90166.95</v>
          </cell>
          <cell r="D74">
            <v>90166.95</v>
          </cell>
          <cell r="E74">
            <v>0</v>
          </cell>
        </row>
        <row r="75">
          <cell r="A75" t="str">
            <v>110500122</v>
          </cell>
          <cell r="B75" t="str">
            <v>110500122 COMBUSTIBLE</v>
          </cell>
          <cell r="C75">
            <v>2711902.75</v>
          </cell>
          <cell r="D75">
            <v>2696916.75</v>
          </cell>
          <cell r="E75">
            <v>14986</v>
          </cell>
        </row>
        <row r="76">
          <cell r="A76" t="str">
            <v>110500123</v>
          </cell>
          <cell r="B76" t="str">
            <v>110500123 CABLES</v>
          </cell>
          <cell r="C76">
            <v>31195.87</v>
          </cell>
          <cell r="D76">
            <v>31195.87</v>
          </cell>
          <cell r="E76">
            <v>0</v>
          </cell>
        </row>
        <row r="77">
          <cell r="A77" t="str">
            <v>110500124</v>
          </cell>
          <cell r="B77" t="str">
            <v>110500124 MATERIALES DIVERSOS</v>
          </cell>
          <cell r="C77">
            <v>2619945.67</v>
          </cell>
          <cell r="D77">
            <v>2513329.7999999998</v>
          </cell>
          <cell r="E77">
            <v>106615.87</v>
          </cell>
        </row>
        <row r="78">
          <cell r="A78" t="str">
            <v>110500127</v>
          </cell>
          <cell r="B78" t="str">
            <v>110500127 MATERIALES ELECTRONICOS</v>
          </cell>
          <cell r="C78">
            <v>438166.53</v>
          </cell>
          <cell r="D78">
            <v>438166.53</v>
          </cell>
          <cell r="E78">
            <v>0</v>
          </cell>
        </row>
        <row r="79">
          <cell r="A79" t="str">
            <v>110500128</v>
          </cell>
          <cell r="B79" t="str">
            <v>110500128 UTILES DE COCINA</v>
          </cell>
          <cell r="C79">
            <v>91308.97</v>
          </cell>
          <cell r="D79">
            <v>122998.43</v>
          </cell>
          <cell r="E79">
            <v>-31689.46</v>
          </cell>
        </row>
        <row r="80">
          <cell r="A80" t="str">
            <v>110500129</v>
          </cell>
          <cell r="B80" t="str">
            <v>110500129 PRODUCTOS QUIMICO</v>
          </cell>
          <cell r="C80">
            <v>99516.27</v>
          </cell>
          <cell r="D80">
            <v>39004.269999999997</v>
          </cell>
          <cell r="E80">
            <v>60512</v>
          </cell>
        </row>
        <row r="81">
          <cell r="A81" t="str">
            <v>110500130</v>
          </cell>
          <cell r="B81" t="str">
            <v>110500130 ALIMENTOS Y REFREIGERIOS</v>
          </cell>
          <cell r="C81">
            <v>953746.04</v>
          </cell>
          <cell r="D81">
            <v>378289.07</v>
          </cell>
          <cell r="E81">
            <v>575456.97</v>
          </cell>
        </row>
        <row r="82">
          <cell r="A82" t="str">
            <v/>
          </cell>
          <cell r="B82" t="str">
            <v>Inventarios</v>
          </cell>
          <cell r="C82">
            <v>50141486.18</v>
          </cell>
          <cell r="D82">
            <v>38007603.560000002</v>
          </cell>
          <cell r="E82">
            <v>12133882.619999999</v>
          </cell>
        </row>
        <row r="83">
          <cell r="A83" t="str">
            <v/>
          </cell>
          <cell r="B83" t="str">
            <v>===============</v>
          </cell>
          <cell r="C83">
            <v>0</v>
          </cell>
          <cell r="D83">
            <v>0</v>
          </cell>
          <cell r="E83">
            <v>0</v>
          </cell>
        </row>
        <row r="84">
          <cell r="A84" t="str">
            <v>110600100</v>
          </cell>
          <cell r="B84" t="str">
            <v>110600100 ANTICIPOS A PROVEEDORES</v>
          </cell>
          <cell r="C84">
            <v>78295468.239999995</v>
          </cell>
          <cell r="D84">
            <v>34182628.259999998</v>
          </cell>
          <cell r="E84">
            <v>44112839.979999997</v>
          </cell>
        </row>
        <row r="85">
          <cell r="A85" t="str">
            <v>110600200</v>
          </cell>
          <cell r="B85" t="str">
            <v>110600200 ANTICIPOS A CONTRATISTAS</v>
          </cell>
          <cell r="C85">
            <v>3338941324.6799998</v>
          </cell>
          <cell r="D85">
            <v>606199049.83000004</v>
          </cell>
          <cell r="E85">
            <v>2732742274.8499999</v>
          </cell>
        </row>
        <row r="86">
          <cell r="A86" t="str">
            <v/>
          </cell>
          <cell r="B86" t="str">
            <v>Gastos Pagados por Anticipado</v>
          </cell>
          <cell r="C86">
            <v>3417236792.9200001</v>
          </cell>
          <cell r="D86">
            <v>640381678.09000003</v>
          </cell>
          <cell r="E86">
            <v>2776855114.8299999</v>
          </cell>
        </row>
        <row r="87">
          <cell r="A87" t="str">
            <v/>
          </cell>
          <cell r="B87" t="str">
            <v>==============================</v>
          </cell>
          <cell r="C87">
            <v>0</v>
          </cell>
          <cell r="D87">
            <v>0</v>
          </cell>
          <cell r="E87">
            <v>0</v>
          </cell>
        </row>
        <row r="88">
          <cell r="A88" t="str">
            <v>130100100</v>
          </cell>
          <cell r="B88" t="str">
            <v>130100100 GASTOS PAG. POR ADELANTADO</v>
          </cell>
          <cell r="C88">
            <v>4452955.05</v>
          </cell>
          <cell r="D88">
            <v>7896538.1100000003</v>
          </cell>
          <cell r="E88">
            <v>-3443583.06</v>
          </cell>
        </row>
        <row r="89">
          <cell r="A89" t="str">
            <v>130100110</v>
          </cell>
          <cell r="B89" t="str">
            <v>130100110 SUSCRIPCIONES</v>
          </cell>
          <cell r="C89">
            <v>74333.13</v>
          </cell>
          <cell r="D89">
            <v>1068623.29</v>
          </cell>
          <cell r="E89">
            <v>-994290.16</v>
          </cell>
        </row>
        <row r="90">
          <cell r="A90" t="str">
            <v>130200100</v>
          </cell>
          <cell r="B90" t="str">
            <v>130200100 FIANZAS Y DEPOSITOS</v>
          </cell>
          <cell r="C90">
            <v>1146376.79</v>
          </cell>
          <cell r="D90">
            <v>1146376.79</v>
          </cell>
          <cell r="E90">
            <v>0</v>
          </cell>
        </row>
        <row r="91">
          <cell r="A91" t="str">
            <v>130300100</v>
          </cell>
          <cell r="B91" t="str">
            <v>130300100 SOFTWARE Y LICENCIA</v>
          </cell>
          <cell r="C91">
            <v>24334941.440000001</v>
          </cell>
          <cell r="D91">
            <v>329356.94</v>
          </cell>
          <cell r="E91">
            <v>24005584.5</v>
          </cell>
        </row>
        <row r="92">
          <cell r="A92" t="str">
            <v>130900100</v>
          </cell>
          <cell r="B92" t="str">
            <v>130900100 ACTIVO POR DERECHO DE USO</v>
          </cell>
          <cell r="C92">
            <v>5603409</v>
          </cell>
          <cell r="D92">
            <v>5603409</v>
          </cell>
          <cell r="E92">
            <v>0</v>
          </cell>
        </row>
        <row r="93">
          <cell r="A93" t="str">
            <v>130900110</v>
          </cell>
          <cell r="B93" t="str">
            <v>130900110 AMORTIZACION ACTIVO  POR DERECHO DE USO</v>
          </cell>
          <cell r="C93">
            <v>-1067531</v>
          </cell>
          <cell r="D93">
            <v>-1067531</v>
          </cell>
          <cell r="E93">
            <v>0</v>
          </cell>
        </row>
        <row r="94">
          <cell r="A94" t="str">
            <v/>
          </cell>
          <cell r="B94" t="str">
            <v>Activos Diferidos</v>
          </cell>
          <cell r="C94">
            <v>34544484.409999996</v>
          </cell>
          <cell r="D94">
            <v>14976773.130000001</v>
          </cell>
          <cell r="E94">
            <v>19567711.280000001</v>
          </cell>
        </row>
        <row r="95">
          <cell r="A95" t="str">
            <v/>
          </cell>
          <cell r="B95" t="str">
            <v>===================</v>
          </cell>
          <cell r="C95">
            <v>0</v>
          </cell>
          <cell r="D95">
            <v>0</v>
          </cell>
          <cell r="E95">
            <v>0</v>
          </cell>
        </row>
        <row r="96">
          <cell r="A96" t="str">
            <v/>
          </cell>
          <cell r="B96" t="str">
            <v>Total Activos Corrientes</v>
          </cell>
          <cell r="C96">
            <v>99246975524.360001</v>
          </cell>
          <cell r="D96">
            <v>98780995216.800003</v>
          </cell>
          <cell r="E96">
            <v>465980307.55999756</v>
          </cell>
        </row>
        <row r="97">
          <cell r="A97" t="str">
            <v/>
          </cell>
          <cell r="B97" t="str">
            <v>=======================</v>
          </cell>
          <cell r="C97">
            <v>0</v>
          </cell>
          <cell r="D97">
            <v>0</v>
          </cell>
          <cell r="E97">
            <v>0</v>
          </cell>
        </row>
        <row r="98">
          <cell r="A98" t="str">
            <v/>
          </cell>
          <cell r="B98" t="str">
            <v>Activos Fijos</v>
          </cell>
          <cell r="C98">
            <v>0</v>
          </cell>
          <cell r="D98">
            <v>0</v>
          </cell>
          <cell r="E98">
            <v>0</v>
          </cell>
        </row>
        <row r="99">
          <cell r="A99" t="str">
            <v/>
          </cell>
          <cell r="B99" t="str">
            <v>==========</v>
          </cell>
          <cell r="C99">
            <v>0</v>
          </cell>
          <cell r="D99">
            <v>0</v>
          </cell>
          <cell r="E99">
            <v>0</v>
          </cell>
        </row>
        <row r="100">
          <cell r="A100" t="str">
            <v>120100100</v>
          </cell>
          <cell r="B100" t="str">
            <v>120100100 TERRENO</v>
          </cell>
          <cell r="C100">
            <v>6961498986.2700005</v>
          </cell>
          <cell r="D100">
            <v>6961498986.2700005</v>
          </cell>
          <cell r="E100">
            <v>0</v>
          </cell>
        </row>
        <row r="101">
          <cell r="A101" t="str">
            <v/>
          </cell>
          <cell r="B101" t="str">
            <v/>
          </cell>
          <cell r="C101">
            <v>6961498986.2700005</v>
          </cell>
          <cell r="D101">
            <v>6961498986.2700005</v>
          </cell>
          <cell r="E101">
            <v>0</v>
          </cell>
        </row>
        <row r="102">
          <cell r="A102" t="str">
            <v>120100510</v>
          </cell>
          <cell r="B102" t="str">
            <v>120100510 TERRENO Y SERVIDUMBRE DE PASO REVALUADO</v>
          </cell>
          <cell r="C102">
            <v>1825588822.02</v>
          </cell>
          <cell r="D102">
            <v>1825588822.02</v>
          </cell>
          <cell r="E102">
            <v>0</v>
          </cell>
        </row>
        <row r="103">
          <cell r="A103" t="str">
            <v/>
          </cell>
          <cell r="B103" t="str">
            <v/>
          </cell>
          <cell r="C103">
            <v>1825588822.02</v>
          </cell>
          <cell r="D103">
            <v>1825588822.02</v>
          </cell>
          <cell r="E103">
            <v>0</v>
          </cell>
        </row>
        <row r="104">
          <cell r="A104" t="str">
            <v>120200100</v>
          </cell>
          <cell r="B104" t="str">
            <v>120200100 EDIFICIO</v>
          </cell>
          <cell r="C104">
            <v>62430183702.629997</v>
          </cell>
          <cell r="D104">
            <v>62430183701.629997</v>
          </cell>
          <cell r="E104">
            <v>1</v>
          </cell>
        </row>
        <row r="105">
          <cell r="A105" t="str">
            <v>120200400</v>
          </cell>
          <cell r="B105" t="str">
            <v>120200400 CONTRAPARTIDA ADQ. EDIFICIO</v>
          </cell>
          <cell r="C105">
            <v>-1</v>
          </cell>
          <cell r="D105">
            <v>0</v>
          </cell>
          <cell r="E105">
            <v>-1</v>
          </cell>
        </row>
        <row r="106">
          <cell r="A106" t="str">
            <v>120200510</v>
          </cell>
          <cell r="B106" t="str">
            <v>120200510 REVALUACION EDIFICIO</v>
          </cell>
          <cell r="C106">
            <v>9617399674.0599995</v>
          </cell>
          <cell r="D106">
            <v>9617399674.0599995</v>
          </cell>
          <cell r="E106">
            <v>0</v>
          </cell>
        </row>
        <row r="107">
          <cell r="A107" t="str">
            <v>120200600</v>
          </cell>
          <cell r="B107" t="str">
            <v>120200600 DETERIORO EDIFICIO</v>
          </cell>
          <cell r="C107">
            <v>-327780324.22000003</v>
          </cell>
          <cell r="D107">
            <v>-327780324.22000003</v>
          </cell>
          <cell r="E107">
            <v>0</v>
          </cell>
        </row>
        <row r="108">
          <cell r="A108" t="str">
            <v/>
          </cell>
          <cell r="B108" t="str">
            <v/>
          </cell>
          <cell r="C108">
            <v>71719803051.470001</v>
          </cell>
          <cell r="D108">
            <v>71719803051.470001</v>
          </cell>
          <cell r="E108">
            <v>0</v>
          </cell>
        </row>
        <row r="109">
          <cell r="A109" t="str">
            <v>120300100</v>
          </cell>
          <cell r="B109" t="str">
            <v>120300100 PRESAS Y REPRESAS</v>
          </cell>
          <cell r="C109">
            <v>1655780076.6300001</v>
          </cell>
          <cell r="D109">
            <v>1655780072.6300001</v>
          </cell>
          <cell r="E109">
            <v>4</v>
          </cell>
        </row>
        <row r="110">
          <cell r="A110" t="str">
            <v>120300400</v>
          </cell>
          <cell r="B110" t="str">
            <v>120300400 CONTRAPARTIDA ADQ. PRESAS Y REPRESAS</v>
          </cell>
          <cell r="C110">
            <v>-4</v>
          </cell>
          <cell r="D110">
            <v>0</v>
          </cell>
          <cell r="E110">
            <v>-4</v>
          </cell>
        </row>
        <row r="111">
          <cell r="A111" t="str">
            <v/>
          </cell>
          <cell r="B111" t="str">
            <v/>
          </cell>
          <cell r="C111">
            <v>1655780072.6300001</v>
          </cell>
          <cell r="D111">
            <v>1655780072.6300001</v>
          </cell>
          <cell r="E111">
            <v>0</v>
          </cell>
        </row>
        <row r="112">
          <cell r="A112" t="str">
            <v>120400100</v>
          </cell>
          <cell r="B112" t="str">
            <v>120400100 HIDROTURBINA (MECANICA)</v>
          </cell>
          <cell r="C112">
            <v>8908474556.0100002</v>
          </cell>
          <cell r="D112">
            <v>8908474554.0100002</v>
          </cell>
          <cell r="E112">
            <v>2</v>
          </cell>
        </row>
        <row r="113">
          <cell r="A113" t="str">
            <v>120400400</v>
          </cell>
          <cell r="B113" t="str">
            <v>120400400 CONTRAPARTIDA ADQ. HIDROTURBINAS</v>
          </cell>
          <cell r="C113">
            <v>-2</v>
          </cell>
          <cell r="D113">
            <v>0</v>
          </cell>
          <cell r="E113">
            <v>-2</v>
          </cell>
        </row>
        <row r="114">
          <cell r="A114" t="str">
            <v>120400510</v>
          </cell>
          <cell r="B114" t="str">
            <v>120400510 REVALUACION HIDROTURBINA MECANICA</v>
          </cell>
          <cell r="C114">
            <v>724018908.44000006</v>
          </cell>
          <cell r="D114">
            <v>724018908.44000006</v>
          </cell>
          <cell r="E114">
            <v>0</v>
          </cell>
        </row>
        <row r="115">
          <cell r="A115" t="str">
            <v>120400600</v>
          </cell>
          <cell r="B115" t="str">
            <v>120400600 DETERIORO HIDROTURBINA MECANICA</v>
          </cell>
          <cell r="C115">
            <v>-59210561.810000002</v>
          </cell>
          <cell r="D115">
            <v>-59210561.810000002</v>
          </cell>
          <cell r="E115">
            <v>0</v>
          </cell>
        </row>
        <row r="116">
          <cell r="A116" t="str">
            <v/>
          </cell>
          <cell r="B116" t="str">
            <v/>
          </cell>
          <cell r="C116">
            <v>9573282900.6399994</v>
          </cell>
          <cell r="D116">
            <v>9573282900.6399994</v>
          </cell>
          <cell r="E116">
            <v>0</v>
          </cell>
        </row>
        <row r="117">
          <cell r="A117" t="str">
            <v>120500100</v>
          </cell>
          <cell r="B117" t="str">
            <v>120500100 GENERADORES (ELECTRICA)</v>
          </cell>
          <cell r="C117">
            <v>8059356970.54</v>
          </cell>
          <cell r="D117">
            <v>8059356970.54</v>
          </cell>
          <cell r="E117">
            <v>0</v>
          </cell>
        </row>
        <row r="118">
          <cell r="A118" t="str">
            <v>120500510</v>
          </cell>
          <cell r="B118" t="str">
            <v>120500510 REVALUACION GENERADORA ELECTRICA</v>
          </cell>
          <cell r="C118">
            <v>460389578.60000002</v>
          </cell>
          <cell r="D118">
            <v>460389578.60000002</v>
          </cell>
          <cell r="E118">
            <v>0</v>
          </cell>
        </row>
        <row r="119">
          <cell r="A119" t="str">
            <v>120500600</v>
          </cell>
          <cell r="B119" t="str">
            <v>120500600 DETERIORO GENERADORA ELECTRICA</v>
          </cell>
          <cell r="C119">
            <v>-331678880.42000002</v>
          </cell>
          <cell r="D119">
            <v>-331678880.42000002</v>
          </cell>
          <cell r="E119">
            <v>0</v>
          </cell>
        </row>
        <row r="120">
          <cell r="A120" t="str">
            <v/>
          </cell>
          <cell r="B120" t="str">
            <v/>
          </cell>
          <cell r="C120">
            <v>8188067668.7200003</v>
          </cell>
          <cell r="D120">
            <v>8188067668.7200003</v>
          </cell>
          <cell r="E120">
            <v>0</v>
          </cell>
        </row>
        <row r="121">
          <cell r="A121" t="str">
            <v>120600100</v>
          </cell>
          <cell r="B121" t="str">
            <v>120600100 MAQUINARIA Y EQUIPO MEC.</v>
          </cell>
          <cell r="C121">
            <v>1087878834</v>
          </cell>
          <cell r="D121">
            <v>1087878827</v>
          </cell>
          <cell r="E121">
            <v>7</v>
          </cell>
        </row>
        <row r="122">
          <cell r="A122" t="str">
            <v>120600400</v>
          </cell>
          <cell r="B122" t="str">
            <v>120600400 CONTRAPARTIDA ADQ. MAQ. Y EQP. MECANICO</v>
          </cell>
          <cell r="C122">
            <v>-7</v>
          </cell>
          <cell r="D122">
            <v>0</v>
          </cell>
          <cell r="E122">
            <v>-7</v>
          </cell>
        </row>
        <row r="123">
          <cell r="A123" t="str">
            <v>120600510</v>
          </cell>
          <cell r="B123" t="str">
            <v>120600510 REVALUACION MAQ. Y EQUIPO MECANICO</v>
          </cell>
          <cell r="C123">
            <v>278530889.39999998</v>
          </cell>
          <cell r="D123">
            <v>278530889.39999998</v>
          </cell>
          <cell r="E123">
            <v>0</v>
          </cell>
        </row>
        <row r="124">
          <cell r="A124" t="str">
            <v>120600600</v>
          </cell>
          <cell r="B124" t="str">
            <v>120600600 DETERIORO MAQUINARIA Y EQUIPO MECANICO</v>
          </cell>
          <cell r="C124">
            <v>-1890474.4</v>
          </cell>
          <cell r="D124">
            <v>-1890474.4</v>
          </cell>
          <cell r="E124">
            <v>0</v>
          </cell>
        </row>
        <row r="125">
          <cell r="A125" t="str">
            <v/>
          </cell>
          <cell r="B125" t="str">
            <v/>
          </cell>
          <cell r="C125">
            <v>1364519242</v>
          </cell>
          <cell r="D125">
            <v>1364519242</v>
          </cell>
          <cell r="E125">
            <v>0</v>
          </cell>
        </row>
        <row r="126">
          <cell r="A126" t="str">
            <v>120700100</v>
          </cell>
          <cell r="B126" t="str">
            <v>120700100 MAQUINARIA Y EQUIPO ELECT.</v>
          </cell>
          <cell r="C126">
            <v>1443930135.1300001</v>
          </cell>
          <cell r="D126">
            <v>1434628937.78</v>
          </cell>
          <cell r="E126">
            <v>9301197.3499999996</v>
          </cell>
        </row>
        <row r="127">
          <cell r="A127" t="str">
            <v>120700300</v>
          </cell>
          <cell r="B127" t="str">
            <v>120700300 ALTA ANTICIPO MAQ. Y EQP. ELECTRICO</v>
          </cell>
          <cell r="C127">
            <v>7202.07</v>
          </cell>
          <cell r="D127">
            <v>7202.07</v>
          </cell>
          <cell r="E127">
            <v>0</v>
          </cell>
        </row>
        <row r="128">
          <cell r="A128" t="str">
            <v>120700400</v>
          </cell>
          <cell r="B128" t="str">
            <v>120700400 CONTRAPARTIDA ADQ. MAQ. Y EQP. ELECTRICO</v>
          </cell>
          <cell r="C128">
            <v>-130</v>
          </cell>
          <cell r="D128">
            <v>-18</v>
          </cell>
          <cell r="E128">
            <v>-112</v>
          </cell>
        </row>
        <row r="129">
          <cell r="A129" t="str">
            <v>120700500</v>
          </cell>
          <cell r="B129" t="str">
            <v>120700500 COMPENSACION ANTCIPO MAQ. Y EQP. ELECTRICO</v>
          </cell>
          <cell r="C129">
            <v>-7202.07</v>
          </cell>
          <cell r="D129">
            <v>-7202.07</v>
          </cell>
          <cell r="E129">
            <v>0</v>
          </cell>
        </row>
        <row r="130">
          <cell r="A130" t="str">
            <v>120700510</v>
          </cell>
          <cell r="B130" t="str">
            <v>120700510 REVALUACION MAQUINARIAS Y EQUIPOS ELECTRICOS</v>
          </cell>
          <cell r="C130">
            <v>66322011</v>
          </cell>
          <cell r="D130">
            <v>66322011</v>
          </cell>
          <cell r="E130">
            <v>0</v>
          </cell>
        </row>
        <row r="131">
          <cell r="A131" t="str">
            <v>120700600</v>
          </cell>
          <cell r="B131" t="str">
            <v>120700600 DETERIORO MAQUINARIAS Y EQUIPOS ELECTRICOS</v>
          </cell>
          <cell r="C131">
            <v>-332591217.89999998</v>
          </cell>
          <cell r="D131">
            <v>-332591217.89999998</v>
          </cell>
          <cell r="E131">
            <v>0</v>
          </cell>
        </row>
        <row r="132">
          <cell r="A132" t="str">
            <v/>
          </cell>
          <cell r="B132" t="str">
            <v/>
          </cell>
          <cell r="C132">
            <v>1177660798.23</v>
          </cell>
          <cell r="D132">
            <v>1168359712.8800001</v>
          </cell>
          <cell r="E132">
            <v>9301085.3499999996</v>
          </cell>
        </row>
        <row r="133">
          <cell r="A133" t="str">
            <v>120800100</v>
          </cell>
          <cell r="B133" t="str">
            <v>120800100 MOBILIARIO Y EQUIPO DE OFICINA</v>
          </cell>
          <cell r="C133">
            <v>123592129.58</v>
          </cell>
          <cell r="D133">
            <v>119621090.69</v>
          </cell>
          <cell r="E133">
            <v>3971038.89</v>
          </cell>
        </row>
        <row r="134">
          <cell r="A134" t="str">
            <v>120800300</v>
          </cell>
          <cell r="B134" t="str">
            <v>120800300 ALTA ANTICIPO MOB. Y EQP. OFICINA</v>
          </cell>
          <cell r="C134">
            <v>281995.84000000003</v>
          </cell>
          <cell r="D134">
            <v>281995.84000000003</v>
          </cell>
          <cell r="E134">
            <v>0</v>
          </cell>
        </row>
        <row r="135">
          <cell r="A135" t="str">
            <v>120800400</v>
          </cell>
          <cell r="B135" t="str">
            <v>120800400 CONTRAPARTIDA ADQ. MOB. Y EQP. OFICINA</v>
          </cell>
          <cell r="C135">
            <v>-17945</v>
          </cell>
          <cell r="D135">
            <v>-17530</v>
          </cell>
          <cell r="E135">
            <v>-415</v>
          </cell>
        </row>
        <row r="136">
          <cell r="A136" t="str">
            <v>120800500</v>
          </cell>
          <cell r="B136" t="str">
            <v>120800500 COMPENSACION ANTCIPO MAQ. Y EQP. ELECTRICO</v>
          </cell>
          <cell r="C136">
            <v>-281995.84000000003</v>
          </cell>
          <cell r="D136">
            <v>-281995.84000000003</v>
          </cell>
          <cell r="E136">
            <v>0</v>
          </cell>
        </row>
        <row r="137">
          <cell r="A137" t="str">
            <v>120800510</v>
          </cell>
          <cell r="B137" t="str">
            <v>120800510 REVALUACION DE MOBILIARIO Y EQUIPO DE OFICINA</v>
          </cell>
          <cell r="C137">
            <v>42703248.259999998</v>
          </cell>
          <cell r="D137">
            <v>42703248.259999998</v>
          </cell>
          <cell r="E137">
            <v>0</v>
          </cell>
        </row>
        <row r="138">
          <cell r="A138" t="str">
            <v>120800600</v>
          </cell>
          <cell r="B138" t="str">
            <v>120800600 DETERIORO MOBILIARIOS Y EQUIPOS DE OFINA</v>
          </cell>
          <cell r="C138">
            <v>-501582.05</v>
          </cell>
          <cell r="D138">
            <v>-501582.05</v>
          </cell>
          <cell r="E138">
            <v>0</v>
          </cell>
        </row>
        <row r="139">
          <cell r="A139" t="str">
            <v/>
          </cell>
          <cell r="B139" t="str">
            <v/>
          </cell>
          <cell r="C139">
            <v>165775850.78999999</v>
          </cell>
          <cell r="D139">
            <v>161805226.90000001</v>
          </cell>
          <cell r="E139">
            <v>3970623.89</v>
          </cell>
        </row>
        <row r="140">
          <cell r="A140" t="str">
            <v>120900100</v>
          </cell>
          <cell r="B140" t="str">
            <v>120900100 EQUIPOS DE TRANSPORTE</v>
          </cell>
          <cell r="C140">
            <v>475026031.23000002</v>
          </cell>
          <cell r="D140">
            <v>224765921.65000001</v>
          </cell>
          <cell r="E140">
            <v>250260109.58000001</v>
          </cell>
        </row>
        <row r="141">
          <cell r="A141" t="str">
            <v>120900300</v>
          </cell>
          <cell r="B141" t="str">
            <v>120900300 ALTA ANTICIPO EQ. TRANSPORTE</v>
          </cell>
          <cell r="C141">
            <v>52131102.729999997</v>
          </cell>
          <cell r="D141">
            <v>0</v>
          </cell>
          <cell r="E141">
            <v>52131102.729999997</v>
          </cell>
        </row>
        <row r="142">
          <cell r="A142" t="str">
            <v>120900400</v>
          </cell>
          <cell r="B142" t="str">
            <v>120900400 CONTRAPARTIDA ADQ. EQ. TRANSPORTE</v>
          </cell>
          <cell r="C142">
            <v>-54</v>
          </cell>
          <cell r="D142">
            <v>-53</v>
          </cell>
          <cell r="E142">
            <v>-1</v>
          </cell>
        </row>
        <row r="143">
          <cell r="A143" t="str">
            <v>120900500</v>
          </cell>
          <cell r="B143" t="str">
            <v>120900500 COMPENSACION ANTCIPO EQ. TRASPORTE</v>
          </cell>
          <cell r="C143">
            <v>-52110312.729999997</v>
          </cell>
          <cell r="D143">
            <v>0</v>
          </cell>
          <cell r="E143">
            <v>-52110312.729999997</v>
          </cell>
        </row>
        <row r="144">
          <cell r="A144" t="str">
            <v>120900510</v>
          </cell>
          <cell r="B144" t="str">
            <v>120900510 REVALUACIÓN EQUIPO DE TRANSPORTE</v>
          </cell>
          <cell r="C144">
            <v>116034771.54000001</v>
          </cell>
          <cell r="D144">
            <v>116034771.54000001</v>
          </cell>
          <cell r="E144">
            <v>0</v>
          </cell>
        </row>
        <row r="145">
          <cell r="A145" t="str">
            <v>120900600</v>
          </cell>
          <cell r="B145" t="str">
            <v>120900600 DETERIORO EQUIPOS DE TRANSPORTE</v>
          </cell>
          <cell r="C145">
            <v>-117883.48</v>
          </cell>
          <cell r="D145">
            <v>-117883.48</v>
          </cell>
          <cell r="E145">
            <v>0</v>
          </cell>
        </row>
        <row r="146">
          <cell r="A146" t="str">
            <v/>
          </cell>
          <cell r="B146" t="str">
            <v/>
          </cell>
          <cell r="C146">
            <v>590963655.28999996</v>
          </cell>
          <cell r="D146">
            <v>340682756.70999998</v>
          </cell>
          <cell r="E146">
            <v>250280898.58000001</v>
          </cell>
        </row>
        <row r="147">
          <cell r="A147" t="str">
            <v>121100100</v>
          </cell>
          <cell r="B147" t="str">
            <v>121100100 EQUIPOS DE COMPUTOS</v>
          </cell>
          <cell r="C147">
            <v>309286511.26999998</v>
          </cell>
          <cell r="D147">
            <v>303089645.70999998</v>
          </cell>
          <cell r="E147">
            <v>6196865.5599999996</v>
          </cell>
        </row>
        <row r="148">
          <cell r="A148" t="str">
            <v>121100300</v>
          </cell>
          <cell r="B148" t="str">
            <v>121100300 ALTA ANTICIPO EQ. DE COMPUTO</v>
          </cell>
          <cell r="C148">
            <v>21466.560000000001</v>
          </cell>
          <cell r="D148">
            <v>21466.560000000001</v>
          </cell>
          <cell r="E148">
            <v>0</v>
          </cell>
        </row>
        <row r="149">
          <cell r="A149" t="str">
            <v>121100400</v>
          </cell>
          <cell r="B149" t="str">
            <v>121100400 CONTRAPARTIDA ADQ. EQ. DE COMPUTO</v>
          </cell>
          <cell r="C149">
            <v>-55082.51</v>
          </cell>
          <cell r="D149">
            <v>-54984.51</v>
          </cell>
          <cell r="E149">
            <v>-98</v>
          </cell>
        </row>
        <row r="150">
          <cell r="A150" t="str">
            <v>121100500</v>
          </cell>
          <cell r="B150" t="str">
            <v>121100500 COMPENSACION ANTCIPO EQ. DE COMPUTO</v>
          </cell>
          <cell r="C150">
            <v>-21466.560000000001</v>
          </cell>
          <cell r="D150">
            <v>-21466.560000000001</v>
          </cell>
          <cell r="E150">
            <v>0</v>
          </cell>
        </row>
        <row r="151">
          <cell r="A151" t="str">
            <v>121100510</v>
          </cell>
          <cell r="B151" t="str">
            <v>121100510 REV.EQ. DE COMPUTOS</v>
          </cell>
          <cell r="C151">
            <v>30715030.5</v>
          </cell>
          <cell r="D151">
            <v>30715030.5</v>
          </cell>
          <cell r="E151">
            <v>0</v>
          </cell>
        </row>
        <row r="152">
          <cell r="A152" t="str">
            <v>121100600</v>
          </cell>
          <cell r="B152" t="str">
            <v>121100600 DETERIORO EQUIPOS  DE COMPUTO</v>
          </cell>
          <cell r="C152">
            <v>-438184.9</v>
          </cell>
          <cell r="D152">
            <v>-438184.9</v>
          </cell>
          <cell r="E152">
            <v>0</v>
          </cell>
        </row>
        <row r="153">
          <cell r="A153" t="str">
            <v/>
          </cell>
          <cell r="B153" t="str">
            <v/>
          </cell>
          <cell r="C153">
            <v>339508274.36000001</v>
          </cell>
          <cell r="D153">
            <v>333311506.80000001</v>
          </cell>
          <cell r="E153">
            <v>6196767.5599999996</v>
          </cell>
        </row>
        <row r="154">
          <cell r="A154" t="str">
            <v>121200100</v>
          </cell>
          <cell r="B154" t="str">
            <v>121200100 EQUIPOS DE COMUNICACION</v>
          </cell>
          <cell r="C154">
            <v>69511792.799999997</v>
          </cell>
          <cell r="D154">
            <v>68009870.680000007</v>
          </cell>
          <cell r="E154">
            <v>1501922.12</v>
          </cell>
        </row>
        <row r="155">
          <cell r="A155" t="str">
            <v>121200300</v>
          </cell>
          <cell r="B155" t="str">
            <v>121200300 ALTA ANTICIPO EQ. DE COMUNICACION</v>
          </cell>
          <cell r="C155">
            <v>666786.69999999995</v>
          </cell>
          <cell r="D155">
            <v>666786.69999999995</v>
          </cell>
          <cell r="E155">
            <v>0</v>
          </cell>
        </row>
        <row r="156">
          <cell r="A156" t="str">
            <v>121200400</v>
          </cell>
          <cell r="B156" t="str">
            <v>121200400 CONTRAPARTIDA ADQ. EQ. DE COMUNICACION</v>
          </cell>
          <cell r="C156">
            <v>-116</v>
          </cell>
          <cell r="D156">
            <v>-79</v>
          </cell>
          <cell r="E156">
            <v>-37</v>
          </cell>
        </row>
        <row r="157">
          <cell r="A157" t="str">
            <v>121200500</v>
          </cell>
          <cell r="B157" t="str">
            <v>121200500 COMPENSACION ANTCIPO EQ. DE COMUNICACION</v>
          </cell>
          <cell r="C157">
            <v>-666786.69999999995</v>
          </cell>
          <cell r="D157">
            <v>-666786.69999999995</v>
          </cell>
          <cell r="E157">
            <v>0</v>
          </cell>
        </row>
        <row r="158">
          <cell r="A158" t="str">
            <v>121200510</v>
          </cell>
          <cell r="B158" t="str">
            <v>121200510 REVALUACION EQUIPO DE COMUNICACIONES</v>
          </cell>
          <cell r="C158">
            <v>7204425.4100000001</v>
          </cell>
          <cell r="D158">
            <v>7204425.4100000001</v>
          </cell>
          <cell r="E158">
            <v>0</v>
          </cell>
        </row>
        <row r="159">
          <cell r="A159" t="str">
            <v>121200600</v>
          </cell>
          <cell r="B159" t="str">
            <v>121200600 DETERIORO EQUIPOS DE COMUNICACIOJN</v>
          </cell>
          <cell r="C159">
            <v>-1553699.31</v>
          </cell>
          <cell r="D159">
            <v>-1553699.31</v>
          </cell>
          <cell r="E159">
            <v>0</v>
          </cell>
        </row>
        <row r="160">
          <cell r="A160" t="str">
            <v/>
          </cell>
          <cell r="B160" t="str">
            <v/>
          </cell>
          <cell r="C160">
            <v>75162402.900000006</v>
          </cell>
          <cell r="D160">
            <v>73660517.780000001</v>
          </cell>
          <cell r="E160">
            <v>1501885.12</v>
          </cell>
        </row>
        <row r="161">
          <cell r="A161" t="str">
            <v>121110100</v>
          </cell>
          <cell r="B161" t="str">
            <v>121110100 EQUIPOS AUDIO VISUALES</v>
          </cell>
          <cell r="C161">
            <v>4387851.17</v>
          </cell>
          <cell r="D161">
            <v>4387847.17</v>
          </cell>
          <cell r="E161">
            <v>4</v>
          </cell>
        </row>
        <row r="162">
          <cell r="A162" t="str">
            <v>121110400</v>
          </cell>
          <cell r="B162" t="str">
            <v>121110400 CONTRA PARTIDA  ADQ. EQUIPOS AUDIO VISUALES</v>
          </cell>
          <cell r="C162">
            <v>-12</v>
          </cell>
          <cell r="D162">
            <v>-8</v>
          </cell>
          <cell r="E162">
            <v>-4</v>
          </cell>
        </row>
        <row r="163">
          <cell r="A163" t="str">
            <v>121110510</v>
          </cell>
          <cell r="B163" t="str">
            <v>121110510 REVALUACION EQUIPOS AUDIOVISUALES</v>
          </cell>
          <cell r="C163">
            <v>1138990.17</v>
          </cell>
          <cell r="D163">
            <v>1138990.17</v>
          </cell>
          <cell r="E163">
            <v>0</v>
          </cell>
        </row>
        <row r="164">
          <cell r="A164" t="str">
            <v>121110511</v>
          </cell>
          <cell r="B164" t="str">
            <v>121110511 DEP. ACUM. REVA. EQUIPOS AUDIOVISUALES</v>
          </cell>
          <cell r="C164">
            <v>-1138990.1599999999</v>
          </cell>
          <cell r="D164">
            <v>-1008633.59</v>
          </cell>
          <cell r="E164">
            <v>-130356.57</v>
          </cell>
        </row>
        <row r="165">
          <cell r="A165" t="str">
            <v>121110600</v>
          </cell>
          <cell r="B165" t="str">
            <v>121110600 DETERIORO EQUIPOS AUDIOVISUALES</v>
          </cell>
          <cell r="C165">
            <v>-38917.01</v>
          </cell>
          <cell r="D165">
            <v>-38917.01</v>
          </cell>
          <cell r="E165">
            <v>0</v>
          </cell>
        </row>
        <row r="166">
          <cell r="A166" t="str">
            <v/>
          </cell>
          <cell r="B166" t="str">
            <v/>
          </cell>
          <cell r="C166">
            <v>4348922.17</v>
          </cell>
          <cell r="D166">
            <v>4479278.74</v>
          </cell>
          <cell r="E166">
            <v>-130356.57</v>
          </cell>
        </row>
        <row r="167">
          <cell r="A167" t="str">
            <v>121300100</v>
          </cell>
          <cell r="B167" t="str">
            <v>121300100 HERRAMIENTAS Y EQUIPO DE TRABAJO</v>
          </cell>
          <cell r="C167">
            <v>125509804.23</v>
          </cell>
          <cell r="D167">
            <v>123256435.62</v>
          </cell>
          <cell r="E167">
            <v>2253368.61</v>
          </cell>
        </row>
        <row r="168">
          <cell r="A168" t="str">
            <v>121300400</v>
          </cell>
          <cell r="B168" t="str">
            <v>121300400 CONTRAPARTIDA ADQ. EQ. DE TRABAJO</v>
          </cell>
          <cell r="C168">
            <v>-30732</v>
          </cell>
          <cell r="D168">
            <v>-30645</v>
          </cell>
          <cell r="E168">
            <v>-87</v>
          </cell>
        </row>
        <row r="169">
          <cell r="A169" t="str">
            <v>121300510</v>
          </cell>
          <cell r="B169" t="str">
            <v>121300510 REVALUACION DE HERRAMIENTAS</v>
          </cell>
          <cell r="C169">
            <v>21777127.280000001</v>
          </cell>
          <cell r="D169">
            <v>21777127.280000001</v>
          </cell>
          <cell r="E169">
            <v>0</v>
          </cell>
        </row>
        <row r="170">
          <cell r="A170" t="str">
            <v>121300600</v>
          </cell>
          <cell r="B170" t="str">
            <v>121300600 DETERIORO HERRAMIENTAS Y EQUIPOS  DE TRABAJO</v>
          </cell>
          <cell r="C170">
            <v>-1540764.67</v>
          </cell>
          <cell r="D170">
            <v>-1540764.67</v>
          </cell>
          <cell r="E170">
            <v>0</v>
          </cell>
        </row>
        <row r="171">
          <cell r="A171" t="str">
            <v/>
          </cell>
          <cell r="B171" t="str">
            <v/>
          </cell>
          <cell r="C171">
            <v>145715434.84</v>
          </cell>
          <cell r="D171">
            <v>143462153.22999999</v>
          </cell>
          <cell r="E171">
            <v>2253281.61</v>
          </cell>
        </row>
        <row r="172">
          <cell r="A172" t="str">
            <v>121400100</v>
          </cell>
          <cell r="B172" t="str">
            <v>121400100 EQUIPOS DE SUB-ESTACION</v>
          </cell>
          <cell r="C172">
            <v>1890339281.8499999</v>
          </cell>
          <cell r="D172">
            <v>1890339276.8499999</v>
          </cell>
          <cell r="E172">
            <v>5</v>
          </cell>
        </row>
        <row r="173">
          <cell r="A173" t="str">
            <v>121400400</v>
          </cell>
          <cell r="B173" t="str">
            <v>121400400 CONTRAPARTIDA ADQ. EQ. DE SUB-ESTACION</v>
          </cell>
          <cell r="C173">
            <v>-5</v>
          </cell>
          <cell r="D173">
            <v>0</v>
          </cell>
          <cell r="E173">
            <v>-5</v>
          </cell>
        </row>
        <row r="174">
          <cell r="A174" t="str">
            <v>121400510</v>
          </cell>
          <cell r="B174" t="str">
            <v>121400510 REVALUACION EQUIPO DE SUB-ESTACION</v>
          </cell>
          <cell r="C174">
            <v>273427208.00999999</v>
          </cell>
          <cell r="D174">
            <v>273427208.00999999</v>
          </cell>
          <cell r="E174">
            <v>0</v>
          </cell>
        </row>
        <row r="175">
          <cell r="A175" t="str">
            <v>121400600</v>
          </cell>
          <cell r="B175" t="str">
            <v>121400600 DETERIORO EQUIPO DE  SUB-ESTACION</v>
          </cell>
          <cell r="C175">
            <v>-8346330.5599999996</v>
          </cell>
          <cell r="D175">
            <v>-8346330.5599999996</v>
          </cell>
          <cell r="E175">
            <v>0</v>
          </cell>
        </row>
        <row r="176">
          <cell r="A176" t="str">
            <v/>
          </cell>
          <cell r="B176" t="str">
            <v/>
          </cell>
          <cell r="C176">
            <v>2155420154.3000002</v>
          </cell>
          <cell r="D176">
            <v>2155420154.3000002</v>
          </cell>
          <cell r="E176">
            <v>0</v>
          </cell>
        </row>
        <row r="177">
          <cell r="A177" t="str">
            <v>121500100</v>
          </cell>
          <cell r="B177" t="str">
            <v>121500100 EQUIPOS MISCELANEOS</v>
          </cell>
          <cell r="C177">
            <v>54844065.189999998</v>
          </cell>
          <cell r="D177">
            <v>50207534.420000002</v>
          </cell>
          <cell r="E177">
            <v>4636530.7699999996</v>
          </cell>
        </row>
        <row r="178">
          <cell r="A178" t="str">
            <v>121500400</v>
          </cell>
          <cell r="B178" t="str">
            <v>121500400 CONTRAPARTIDA ADQ. EQ. MISCELANEOS</v>
          </cell>
          <cell r="C178">
            <v>-7952</v>
          </cell>
          <cell r="D178">
            <v>-7807</v>
          </cell>
          <cell r="E178">
            <v>-145</v>
          </cell>
        </row>
        <row r="179">
          <cell r="A179" t="str">
            <v>121500510</v>
          </cell>
          <cell r="B179" t="str">
            <v>121500510 REVALUACIÓN EQUIPOS MIESCELANEOS</v>
          </cell>
          <cell r="C179">
            <v>12272662.310000001</v>
          </cell>
          <cell r="D179">
            <v>12272662.310000001</v>
          </cell>
          <cell r="E179">
            <v>0</v>
          </cell>
        </row>
        <row r="180">
          <cell r="A180" t="str">
            <v>121500600</v>
          </cell>
          <cell r="B180" t="str">
            <v>121500600 DETERIORO EQUIPOS MISCELANEOS</v>
          </cell>
          <cell r="C180">
            <v>-578469.80000000005</v>
          </cell>
          <cell r="D180">
            <v>-578469.80000000005</v>
          </cell>
          <cell r="E180">
            <v>0</v>
          </cell>
        </row>
        <row r="181">
          <cell r="A181" t="str">
            <v/>
          </cell>
          <cell r="B181" t="str">
            <v/>
          </cell>
          <cell r="C181">
            <v>66530305.700000003</v>
          </cell>
          <cell r="D181">
            <v>61893919.93</v>
          </cell>
          <cell r="E181">
            <v>4636385.7699999996</v>
          </cell>
        </row>
        <row r="182">
          <cell r="A182" t="str">
            <v>121700100</v>
          </cell>
          <cell r="B182" t="str">
            <v>121700100 ELECTRODOMESTICOS</v>
          </cell>
          <cell r="C182">
            <v>21576805.899999999</v>
          </cell>
          <cell r="D182">
            <v>19865614.050000001</v>
          </cell>
          <cell r="E182">
            <v>1711191.85</v>
          </cell>
        </row>
        <row r="183">
          <cell r="A183" t="str">
            <v>121700300</v>
          </cell>
          <cell r="B183" t="str">
            <v>121700300 ALTA ANTICIPO EQ. ELECTRODOMESTICOS</v>
          </cell>
          <cell r="C183">
            <v>929630.29</v>
          </cell>
          <cell r="D183">
            <v>138000</v>
          </cell>
          <cell r="E183">
            <v>791630.29</v>
          </cell>
        </row>
        <row r="184">
          <cell r="A184" t="str">
            <v>121700400</v>
          </cell>
          <cell r="B184" t="str">
            <v>121700400 CONTRAPARTIDA ADQ. ELECTRODOMESTICOS</v>
          </cell>
          <cell r="C184">
            <v>-15351</v>
          </cell>
          <cell r="D184">
            <v>-15263</v>
          </cell>
          <cell r="E184">
            <v>-88</v>
          </cell>
        </row>
        <row r="185">
          <cell r="A185" t="str">
            <v>121700500</v>
          </cell>
          <cell r="B185" t="str">
            <v>121700500 COMPENSACION ANTCIPO ELECTRODOMESTICOS</v>
          </cell>
          <cell r="C185">
            <v>-929630.29</v>
          </cell>
          <cell r="D185">
            <v>-138000</v>
          </cell>
          <cell r="E185">
            <v>-791630.29</v>
          </cell>
        </row>
        <row r="186">
          <cell r="A186" t="str">
            <v>121700510</v>
          </cell>
          <cell r="B186" t="str">
            <v>121700510 REVALUACION ELECTRODOMESTICOS</v>
          </cell>
          <cell r="C186">
            <v>14940017.289999999</v>
          </cell>
          <cell r="D186">
            <v>14940017.289999999</v>
          </cell>
          <cell r="E186">
            <v>0</v>
          </cell>
        </row>
        <row r="187">
          <cell r="A187" t="str">
            <v>121700511</v>
          </cell>
          <cell r="B187" t="str">
            <v>121700511 DEP. ACUM. REVA. ELECTRODOMESTICOS</v>
          </cell>
          <cell r="C187">
            <v>-14940017.08</v>
          </cell>
          <cell r="D187">
            <v>-12454234.859999999</v>
          </cell>
          <cell r="E187">
            <v>-2485782.2200000002</v>
          </cell>
        </row>
        <row r="188">
          <cell r="A188" t="str">
            <v>121700600</v>
          </cell>
          <cell r="B188" t="str">
            <v>121700600 DETERIORO ELECTRODOMESTICOS</v>
          </cell>
          <cell r="C188">
            <v>-440454.23</v>
          </cell>
          <cell r="D188">
            <v>-440454.23</v>
          </cell>
          <cell r="E188">
            <v>0</v>
          </cell>
        </row>
        <row r="189">
          <cell r="A189" t="str">
            <v/>
          </cell>
          <cell r="B189" t="str">
            <v/>
          </cell>
          <cell r="C189">
            <v>21121000.879999999</v>
          </cell>
          <cell r="D189">
            <v>21895679.25</v>
          </cell>
          <cell r="E189">
            <v>-774678.37</v>
          </cell>
        </row>
        <row r="190">
          <cell r="A190" t="str">
            <v>121800100</v>
          </cell>
          <cell r="B190" t="str">
            <v>121800100 MOBILIARIOS DE ALOJAMIENTO</v>
          </cell>
          <cell r="C190">
            <v>4519363.29</v>
          </cell>
          <cell r="D190">
            <v>3345267.39</v>
          </cell>
          <cell r="E190">
            <v>1174095.8999999999</v>
          </cell>
        </row>
        <row r="191">
          <cell r="A191" t="str">
            <v>121800400</v>
          </cell>
          <cell r="B191" t="str">
            <v>121800400 CONTRAPARTIDA ADQ. ALOJAMIENTO</v>
          </cell>
          <cell r="C191">
            <v>-31</v>
          </cell>
          <cell r="D191">
            <v>-15</v>
          </cell>
          <cell r="E191">
            <v>-16</v>
          </cell>
        </row>
        <row r="192">
          <cell r="A192" t="str">
            <v>121800510</v>
          </cell>
          <cell r="B192" t="str">
            <v>121800510 REVALUACION MOBILIARIO Y ALOJAMIENTO</v>
          </cell>
          <cell r="C192">
            <v>1163208.71</v>
          </cell>
          <cell r="D192">
            <v>1163208.71</v>
          </cell>
          <cell r="E192">
            <v>0</v>
          </cell>
        </row>
        <row r="193">
          <cell r="A193" t="str">
            <v>121800511</v>
          </cell>
          <cell r="B193" t="str">
            <v>121800511 DEP. ACUM. REVA. MOBILIARIO DE ALOJAMIENTO</v>
          </cell>
          <cell r="C193">
            <v>-1163208.67</v>
          </cell>
          <cell r="D193">
            <v>-964174.11</v>
          </cell>
          <cell r="E193">
            <v>-199034.56</v>
          </cell>
        </row>
        <row r="194">
          <cell r="A194" t="str">
            <v>121800600</v>
          </cell>
          <cell r="B194" t="str">
            <v>121800600 DETERIORO MOILIARIOS DE ALOJAMIENTO</v>
          </cell>
          <cell r="C194">
            <v>-163562.98000000001</v>
          </cell>
          <cell r="D194">
            <v>-163562.98000000001</v>
          </cell>
          <cell r="E194">
            <v>0</v>
          </cell>
        </row>
        <row r="195">
          <cell r="A195" t="str">
            <v/>
          </cell>
          <cell r="B195" t="str">
            <v/>
          </cell>
          <cell r="C195">
            <v>4355769.3499999996</v>
          </cell>
          <cell r="D195">
            <v>3380724.01</v>
          </cell>
          <cell r="E195">
            <v>975045.34</v>
          </cell>
        </row>
        <row r="196">
          <cell r="A196" t="str">
            <v>121900100</v>
          </cell>
          <cell r="B196" t="str">
            <v>121900100 EQUI. Y MAQ. DE ELEVACION</v>
          </cell>
          <cell r="C196">
            <v>10470250.1</v>
          </cell>
          <cell r="D196">
            <v>9977395.5999999996</v>
          </cell>
          <cell r="E196">
            <v>492854.5</v>
          </cell>
        </row>
        <row r="197">
          <cell r="A197" t="str">
            <v>121900400</v>
          </cell>
          <cell r="B197" t="str">
            <v>121900400 CONTRAPARTIDA ADQ. EQ.ELEVACION</v>
          </cell>
          <cell r="C197">
            <v>-1</v>
          </cell>
          <cell r="D197">
            <v>0</v>
          </cell>
          <cell r="E197">
            <v>-1</v>
          </cell>
        </row>
        <row r="198">
          <cell r="A198" t="str">
            <v/>
          </cell>
          <cell r="B198" t="str">
            <v/>
          </cell>
          <cell r="C198">
            <v>10470249.1</v>
          </cell>
          <cell r="D198">
            <v>9977395.5999999996</v>
          </cell>
          <cell r="E198">
            <v>492853.5</v>
          </cell>
        </row>
        <row r="199">
          <cell r="A199" t="str">
            <v>122200100</v>
          </cell>
          <cell r="B199" t="str">
            <v>122200100 CAMARAS Y VIDEOS</v>
          </cell>
          <cell r="C199">
            <v>12620823.98</v>
          </cell>
          <cell r="D199">
            <v>11530320.140000001</v>
          </cell>
          <cell r="E199">
            <v>1090503.8400000001</v>
          </cell>
        </row>
        <row r="200">
          <cell r="A200" t="str">
            <v>122200400</v>
          </cell>
          <cell r="B200" t="str">
            <v>122200400 CONTRAPARTIDA ADQ.CAMARAS Y VIDEOS</v>
          </cell>
          <cell r="C200">
            <v>-3</v>
          </cell>
          <cell r="D200">
            <v>-2</v>
          </cell>
          <cell r="E200">
            <v>-1</v>
          </cell>
        </row>
        <row r="201">
          <cell r="A201" t="str">
            <v>122200510</v>
          </cell>
          <cell r="B201" t="str">
            <v>122200510 REVALUACION CAMARAS Y VIDEOS</v>
          </cell>
          <cell r="C201">
            <v>1948436.49</v>
          </cell>
          <cell r="D201">
            <v>1948436.49</v>
          </cell>
          <cell r="E201">
            <v>0</v>
          </cell>
        </row>
        <row r="202">
          <cell r="A202" t="str">
            <v>122200511</v>
          </cell>
          <cell r="B202" t="str">
            <v>122200511 DEP. ACUM. REVA. CAMARA Y VIDEO</v>
          </cell>
          <cell r="C202">
            <v>-1948436.47</v>
          </cell>
          <cell r="D202">
            <v>-1505698.95</v>
          </cell>
          <cell r="E202">
            <v>-442737.52</v>
          </cell>
        </row>
        <row r="203">
          <cell r="A203" t="str">
            <v>122200600</v>
          </cell>
          <cell r="B203" t="str">
            <v>122200600 DETERIORO CAMARAS Y VIDEOS</v>
          </cell>
          <cell r="C203">
            <v>-108422.32</v>
          </cell>
          <cell r="D203">
            <v>-108422.32</v>
          </cell>
          <cell r="E203">
            <v>0</v>
          </cell>
        </row>
        <row r="204">
          <cell r="A204" t="str">
            <v/>
          </cell>
          <cell r="B204" t="str">
            <v/>
          </cell>
          <cell r="C204">
            <v>12512398.68</v>
          </cell>
          <cell r="D204">
            <v>11864633.359999999</v>
          </cell>
          <cell r="E204">
            <v>647765.31999999995</v>
          </cell>
        </row>
        <row r="205">
          <cell r="A205" t="str">
            <v>122400100</v>
          </cell>
          <cell r="B205" t="str">
            <v>122400100 ALTA PANELES ELECTRICOS Y AFINES</v>
          </cell>
          <cell r="C205">
            <v>730056609.63</v>
          </cell>
          <cell r="D205">
            <v>730056603.63</v>
          </cell>
          <cell r="E205">
            <v>6</v>
          </cell>
        </row>
        <row r="206">
          <cell r="A206" t="str">
            <v>122400300</v>
          </cell>
          <cell r="B206" t="str">
            <v>122400300 ALTA ANTICIPO PANELES ELECTRICOS Y AFINES</v>
          </cell>
          <cell r="C206">
            <v>547634.13</v>
          </cell>
          <cell r="D206">
            <v>547634.13</v>
          </cell>
          <cell r="E206">
            <v>0</v>
          </cell>
        </row>
        <row r="207">
          <cell r="A207" t="str">
            <v>122400500</v>
          </cell>
          <cell r="B207" t="str">
            <v>122400500 COMPENSACION ANTCIPO PANELES ELECT. Y AFINES</v>
          </cell>
          <cell r="C207">
            <v>-547634.13</v>
          </cell>
          <cell r="D207">
            <v>-547634.13</v>
          </cell>
          <cell r="E207">
            <v>0</v>
          </cell>
        </row>
        <row r="208">
          <cell r="A208" t="str">
            <v>122400510</v>
          </cell>
          <cell r="B208" t="str">
            <v>122400510 REVALUACION PANELES ELECTRICOS Y AFINES</v>
          </cell>
          <cell r="C208">
            <v>114990167.59999999</v>
          </cell>
          <cell r="D208">
            <v>114990167.59999999</v>
          </cell>
          <cell r="E208">
            <v>0</v>
          </cell>
        </row>
        <row r="209">
          <cell r="A209" t="str">
            <v>122400600</v>
          </cell>
          <cell r="B209" t="str">
            <v>122400600 DETERIORO  PANELES ELECTRICOS Y AFINES</v>
          </cell>
          <cell r="C209">
            <v>-1857380.92</v>
          </cell>
          <cell r="D209">
            <v>-1857380.92</v>
          </cell>
          <cell r="E209">
            <v>0</v>
          </cell>
        </row>
        <row r="210">
          <cell r="A210" t="str">
            <v/>
          </cell>
          <cell r="B210" t="str">
            <v/>
          </cell>
          <cell r="C210">
            <v>843189396.30999994</v>
          </cell>
          <cell r="D210">
            <v>843189390.30999994</v>
          </cell>
          <cell r="E210">
            <v>6</v>
          </cell>
        </row>
        <row r="211">
          <cell r="A211" t="str">
            <v>122500100</v>
          </cell>
          <cell r="B211" t="str">
            <v>122500100 EQ. DE DEFENSA Y SEGURIDAD (CAMARA DE VIGILANCIA)</v>
          </cell>
          <cell r="C211">
            <v>2073034.28</v>
          </cell>
          <cell r="D211">
            <v>1011032.28</v>
          </cell>
          <cell r="E211">
            <v>1062002</v>
          </cell>
        </row>
        <row r="212">
          <cell r="A212" t="str">
            <v>122500300</v>
          </cell>
          <cell r="B212" t="str">
            <v>122500300 ALTA ANTICIPO EQ. DE DEFENSA Y SEGURIDA CAMARA V.</v>
          </cell>
          <cell r="C212">
            <v>1106485.49</v>
          </cell>
          <cell r="D212">
            <v>1106485.49</v>
          </cell>
          <cell r="E212">
            <v>0</v>
          </cell>
        </row>
        <row r="213">
          <cell r="A213" t="str">
            <v>122500400</v>
          </cell>
          <cell r="B213" t="str">
            <v>122500400 CONTRAPARTIDAEQ. DE DEFENSA Y SEGURIDAD CAM. VIG.</v>
          </cell>
          <cell r="C213">
            <v>-2</v>
          </cell>
          <cell r="D213">
            <v>0</v>
          </cell>
          <cell r="E213">
            <v>-2</v>
          </cell>
        </row>
        <row r="214">
          <cell r="A214" t="str">
            <v>122500500</v>
          </cell>
          <cell r="B214" t="str">
            <v>122500500 COMPENSACION ANTCIPO EQUIPO DEFENSA Y SEGURIDAD</v>
          </cell>
          <cell r="C214">
            <v>-1106485.49</v>
          </cell>
          <cell r="D214">
            <v>-1106485.49</v>
          </cell>
          <cell r="E214">
            <v>0</v>
          </cell>
        </row>
        <row r="215">
          <cell r="A215" t="str">
            <v/>
          </cell>
          <cell r="B215" t="str">
            <v/>
          </cell>
          <cell r="C215">
            <v>2073032.28</v>
          </cell>
          <cell r="D215">
            <v>1011032.28</v>
          </cell>
          <cell r="E215">
            <v>1062000</v>
          </cell>
        </row>
        <row r="216">
          <cell r="A216" t="str">
            <v/>
          </cell>
          <cell r="B216" t="str">
            <v>Sub - Total Propiedades, Plantas y Equipos</v>
          </cell>
          <cell r="C216">
            <v>106903348388.92999</v>
          </cell>
          <cell r="D216">
            <v>106622934825.83</v>
          </cell>
          <cell r="E216">
            <v>280413563.10000002</v>
          </cell>
        </row>
        <row r="217">
          <cell r="A217" t="str">
            <v/>
          </cell>
          <cell r="B217" t="str">
            <v>=============================================</v>
          </cell>
          <cell r="C217">
            <v>0</v>
          </cell>
          <cell r="D217">
            <v>0</v>
          </cell>
          <cell r="E217">
            <v>0</v>
          </cell>
        </row>
        <row r="218">
          <cell r="A218" t="str">
            <v>123100000</v>
          </cell>
          <cell r="B218" t="str">
            <v>123100000 CONSTRUCCIONES EN PROCESO</v>
          </cell>
          <cell r="C218">
            <v>18309160000.23</v>
          </cell>
          <cell r="D218">
            <v>10820798307.370001</v>
          </cell>
          <cell r="E218">
            <v>7488361692.8599997</v>
          </cell>
        </row>
        <row r="219">
          <cell r="A219" t="str">
            <v>123100100</v>
          </cell>
          <cell r="B219" t="str">
            <v>123100100 PROYECTO HIDROELECTRICO PINALITO</v>
          </cell>
          <cell r="C219">
            <v>-0.04</v>
          </cell>
          <cell r="D219">
            <v>-0.04</v>
          </cell>
          <cell r="E219">
            <v>0</v>
          </cell>
        </row>
        <row r="220">
          <cell r="A220" t="str">
            <v>123100300</v>
          </cell>
          <cell r="B220" t="str">
            <v>123100300 COMPENSACION ANTCIPO CONSTRUCCION EN PROCESO</v>
          </cell>
          <cell r="C220">
            <v>-2775789071.5</v>
          </cell>
          <cell r="D220">
            <v>-697136934.70000005</v>
          </cell>
          <cell r="E220">
            <v>-2078652136.8</v>
          </cell>
        </row>
        <row r="221">
          <cell r="A221" t="str">
            <v/>
          </cell>
          <cell r="B221" t="str">
            <v>Sub - Total Construcciones en Procesos</v>
          </cell>
          <cell r="C221">
            <v>15533370928.690001</v>
          </cell>
          <cell r="D221">
            <v>10123661372.629999</v>
          </cell>
          <cell r="E221">
            <v>5409709556.0600004</v>
          </cell>
        </row>
        <row r="222">
          <cell r="A222" t="str">
            <v/>
          </cell>
          <cell r="B222" t="str">
            <v>=============================================</v>
          </cell>
          <cell r="C222">
            <v>0</v>
          </cell>
          <cell r="D222">
            <v>0</v>
          </cell>
          <cell r="E222">
            <v>0</v>
          </cell>
        </row>
        <row r="223">
          <cell r="A223" t="str">
            <v>120200200</v>
          </cell>
          <cell r="B223" t="str">
            <v>120200200 DEPRECIACION ACUMULADA EDIFICIO</v>
          </cell>
          <cell r="C223">
            <v>-15396510269.98</v>
          </cell>
          <cell r="D223">
            <v>-13474384694.360001</v>
          </cell>
          <cell r="E223">
            <v>-1922125575.6199999</v>
          </cell>
        </row>
        <row r="224">
          <cell r="A224" t="str">
            <v>120200511</v>
          </cell>
          <cell r="B224" t="str">
            <v>120200511 DEP. ACUM. REVA. EDIFICIO</v>
          </cell>
          <cell r="C224">
            <v>-1923525484.5999999</v>
          </cell>
          <cell r="D224">
            <v>-1442644113.45</v>
          </cell>
          <cell r="E224">
            <v>-480881371.14999998</v>
          </cell>
        </row>
        <row r="225">
          <cell r="A225" t="str">
            <v>120300200</v>
          </cell>
          <cell r="B225" t="str">
            <v>120300200 DEPRECIACION ACUMULADA PRESAS Y REPRESAS</v>
          </cell>
          <cell r="C225">
            <v>-85095823.709999993</v>
          </cell>
          <cell r="D225">
            <v>-43701321.890000001</v>
          </cell>
          <cell r="E225">
            <v>-41394501.82</v>
          </cell>
        </row>
        <row r="226">
          <cell r="A226" t="str">
            <v>120400200</v>
          </cell>
          <cell r="B226" t="str">
            <v>120400200 DEPRECIACION ACUMULADA HIDROTURBINAS</v>
          </cell>
          <cell r="C226">
            <v>-2659674326.0799999</v>
          </cell>
          <cell r="D226">
            <v>-2335642811.5700002</v>
          </cell>
          <cell r="E226">
            <v>-324031514.50999999</v>
          </cell>
        </row>
        <row r="227">
          <cell r="A227" t="str">
            <v>120400511</v>
          </cell>
          <cell r="B227" t="str">
            <v>120400511 DEP. ACUM. REVA. HIDROTURBINA</v>
          </cell>
          <cell r="C227">
            <v>-413725090.44</v>
          </cell>
          <cell r="D227">
            <v>-310293817.82999998</v>
          </cell>
          <cell r="E227">
            <v>-103431272.61</v>
          </cell>
        </row>
        <row r="228">
          <cell r="A228" t="str">
            <v>120500200</v>
          </cell>
          <cell r="B228" t="str">
            <v>120500200 DEPRECIACION ACUMULADA GENERADORES</v>
          </cell>
          <cell r="C228">
            <v>-2667409090</v>
          </cell>
          <cell r="D228">
            <v>-2337276695.96</v>
          </cell>
          <cell r="E228">
            <v>-330132394.04000002</v>
          </cell>
        </row>
        <row r="229">
          <cell r="A229" t="str">
            <v>120500511</v>
          </cell>
          <cell r="B229" t="str">
            <v>120500511 DEP. ACUM. REVA. GENERADORES ELECTRICA</v>
          </cell>
          <cell r="C229">
            <v>-263079759.08000001</v>
          </cell>
          <cell r="D229">
            <v>-197309819.31</v>
          </cell>
          <cell r="E229">
            <v>-65769939.770000003</v>
          </cell>
        </row>
        <row r="230">
          <cell r="A230" t="str">
            <v>120600200</v>
          </cell>
          <cell r="B230" t="str">
            <v>120600200 DEP. ACUMULADA MAQ.Y EQ. MECANICO</v>
          </cell>
          <cell r="C230">
            <v>-389339226.99000001</v>
          </cell>
          <cell r="D230">
            <v>-342673487.63999999</v>
          </cell>
          <cell r="E230">
            <v>-46665739.350000001</v>
          </cell>
        </row>
        <row r="231">
          <cell r="A231" t="str">
            <v>120600511</v>
          </cell>
          <cell r="B231" t="str">
            <v>120600511 DEP. ACUM. REVA. MAQUINARIA Y EQUIPO  MECANICA</v>
          </cell>
          <cell r="C231">
            <v>-159191303.63</v>
          </cell>
          <cell r="D231">
            <v>-119401176.65000001</v>
          </cell>
          <cell r="E231">
            <v>-39790126.979999997</v>
          </cell>
        </row>
        <row r="232">
          <cell r="A232" t="str">
            <v>120700200</v>
          </cell>
          <cell r="B232" t="str">
            <v>120700200 DEP. ACUMULADA MAQ.Y EQ. ELECTRICO</v>
          </cell>
          <cell r="C232">
            <v>-608473494.01999998</v>
          </cell>
          <cell r="D232">
            <v>-540606026.47000003</v>
          </cell>
          <cell r="E232">
            <v>-67867467.549999997</v>
          </cell>
        </row>
        <row r="233">
          <cell r="A233" t="str">
            <v>120700511</v>
          </cell>
          <cell r="B233" t="str">
            <v>120700511 DEP. ACUM. REVA. MAQUINARIA Y EQUIPOS ELECTRICO</v>
          </cell>
          <cell r="C233">
            <v>-40351947.5</v>
          </cell>
          <cell r="D233">
            <v>-30280536.039999999</v>
          </cell>
          <cell r="E233">
            <v>-10071411.460000001</v>
          </cell>
        </row>
        <row r="234">
          <cell r="A234" t="str">
            <v>120800200</v>
          </cell>
          <cell r="B234" t="str">
            <v>120800200 DEP. ACUMULADA MOB. Y EQ. DE OFICINA</v>
          </cell>
          <cell r="C234">
            <v>-110187423.42</v>
          </cell>
          <cell r="D234">
            <v>-100439739.61</v>
          </cell>
          <cell r="E234">
            <v>-9747683.8100000005</v>
          </cell>
        </row>
        <row r="235">
          <cell r="A235" t="str">
            <v>120800511</v>
          </cell>
          <cell r="B235" t="str">
            <v>120800511 DEP. ACUM - REV.MOBILIARIO Y EQP. OFICINA</v>
          </cell>
          <cell r="C235">
            <v>-42703247.049999997</v>
          </cell>
          <cell r="D235">
            <v>-36901074.509999998</v>
          </cell>
          <cell r="E235">
            <v>-5802172.54</v>
          </cell>
        </row>
        <row r="236">
          <cell r="A236" t="str">
            <v>120900200</v>
          </cell>
          <cell r="B236" t="str">
            <v>120900200 DEP. ACUMULADA EQ. DE TRANSPORTE</v>
          </cell>
          <cell r="C236">
            <v>-254411467.68000001</v>
          </cell>
          <cell r="D236">
            <v>-218531113.34999999</v>
          </cell>
          <cell r="E236">
            <v>-35880354.329999998</v>
          </cell>
        </row>
        <row r="237">
          <cell r="A237" t="str">
            <v>120900511</v>
          </cell>
          <cell r="B237" t="str">
            <v>120900511 DEP. ACUM - REV. EQUIPO DE TRANSPORTE</v>
          </cell>
          <cell r="C237">
            <v>-116034771.48</v>
          </cell>
          <cell r="D237">
            <v>-99665487.849999994</v>
          </cell>
          <cell r="E237">
            <v>-16369283.630000001</v>
          </cell>
        </row>
        <row r="238">
          <cell r="A238" t="str">
            <v>121100200</v>
          </cell>
          <cell r="B238" t="str">
            <v>121100200 DEP.ACUMULADA EQ. DE COMPUTOS</v>
          </cell>
          <cell r="C238">
            <v>-167661410.63</v>
          </cell>
          <cell r="D238">
            <v>-134615446.88</v>
          </cell>
          <cell r="E238">
            <v>-33045963.75</v>
          </cell>
        </row>
        <row r="239">
          <cell r="A239" t="str">
            <v>121100511</v>
          </cell>
          <cell r="B239" t="str">
            <v>121100511 DEP. ACU. REV. EQ. DE COMPUTOS.</v>
          </cell>
          <cell r="C239">
            <v>-30715030</v>
          </cell>
          <cell r="D239">
            <v>-25011632.989999998</v>
          </cell>
          <cell r="E239">
            <v>-5703397.0099999998</v>
          </cell>
        </row>
        <row r="240">
          <cell r="A240" t="str">
            <v>121110200</v>
          </cell>
          <cell r="B240" t="str">
            <v>121110200 DEP. ACUM. EQUIPOS AUDIO VISUALES</v>
          </cell>
          <cell r="C240">
            <v>-4114894.72</v>
          </cell>
          <cell r="D240">
            <v>-3906062.28</v>
          </cell>
          <cell r="E240">
            <v>-208832.44</v>
          </cell>
        </row>
        <row r="241">
          <cell r="A241" t="str">
            <v>121200200</v>
          </cell>
          <cell r="B241" t="str">
            <v>121200200 DEP. ACUMULADA EQ. DE COMUNICACION</v>
          </cell>
          <cell r="C241">
            <v>-46191966.75</v>
          </cell>
          <cell r="D241">
            <v>-40251096.560000002</v>
          </cell>
          <cell r="E241">
            <v>-5940870.1900000004</v>
          </cell>
        </row>
        <row r="242">
          <cell r="A242" t="str">
            <v>121200511</v>
          </cell>
          <cell r="B242" t="str">
            <v>121200511 DEP. ACUM - REV EQUIPO DE COMUNICACION</v>
          </cell>
          <cell r="C242">
            <v>-4309309.97</v>
          </cell>
          <cell r="D242">
            <v>-3263403.93</v>
          </cell>
          <cell r="E242">
            <v>-1045906.04</v>
          </cell>
        </row>
        <row r="243">
          <cell r="A243" t="str">
            <v>121300200</v>
          </cell>
          <cell r="B243" t="str">
            <v>121300200 DEP.ACUMULADA EQ. DE TRABAJO</v>
          </cell>
          <cell r="C243">
            <v>-77482130.420000002</v>
          </cell>
          <cell r="D243">
            <v>-69712525.620000005</v>
          </cell>
          <cell r="E243">
            <v>-7769604.7999999998</v>
          </cell>
        </row>
        <row r="244">
          <cell r="A244" t="str">
            <v>121300511</v>
          </cell>
          <cell r="B244" t="str">
            <v>121300511 DEP. ACUM - REV. HERRAMIENTAS Y EQUIPOS</v>
          </cell>
          <cell r="C244">
            <v>-12878436.859999999</v>
          </cell>
          <cell r="D244">
            <v>-9658827.6899999995</v>
          </cell>
          <cell r="E244">
            <v>-3219609.17</v>
          </cell>
        </row>
        <row r="245">
          <cell r="A245" t="str">
            <v>121400200</v>
          </cell>
          <cell r="B245" t="str">
            <v>121400200 DEP. ACUMULADA EQ. SUB-ESTACION</v>
          </cell>
          <cell r="C245">
            <v>-992781207.53999996</v>
          </cell>
          <cell r="D245">
            <v>-890810625.66999996</v>
          </cell>
          <cell r="E245">
            <v>-101970581.87</v>
          </cell>
        </row>
        <row r="246">
          <cell r="A246" t="str">
            <v>121400511</v>
          </cell>
          <cell r="B246" t="str">
            <v>121400511 DEP. ACUM -REV.EQUIPO SUB-ESTACION</v>
          </cell>
          <cell r="C246">
            <v>-36497248.399999999</v>
          </cell>
          <cell r="D246">
            <v>-27372936.300000001</v>
          </cell>
          <cell r="E246">
            <v>-9124312.0999999996</v>
          </cell>
        </row>
        <row r="247">
          <cell r="A247" t="str">
            <v>121500200</v>
          </cell>
          <cell r="B247" t="str">
            <v>121500200 DEP. ACUMULADA EQ. MISCELANEOS</v>
          </cell>
          <cell r="C247">
            <v>-43563490.82</v>
          </cell>
          <cell r="D247">
            <v>-40992269.079999998</v>
          </cell>
          <cell r="E247">
            <v>-2571221.7400000002</v>
          </cell>
        </row>
        <row r="248">
          <cell r="A248" t="str">
            <v>121500511</v>
          </cell>
          <cell r="B248" t="str">
            <v>121500511 DEP. ACU. REV. EQ. MISCELANEOS</v>
          </cell>
          <cell r="C248">
            <v>-7759434.2000000002</v>
          </cell>
          <cell r="D248">
            <v>-5904500.9000000004</v>
          </cell>
          <cell r="E248">
            <v>-1854933.3</v>
          </cell>
        </row>
        <row r="249">
          <cell r="A249" t="str">
            <v>121700200</v>
          </cell>
          <cell r="B249" t="str">
            <v>121700200 DEP. ACUMULADA ELECTRODOMESTICOS</v>
          </cell>
          <cell r="C249">
            <v>-18009621.710000001</v>
          </cell>
          <cell r="D249">
            <v>-16390262.380000001</v>
          </cell>
          <cell r="E249">
            <v>-1619359.33</v>
          </cell>
        </row>
        <row r="250">
          <cell r="A250" t="str">
            <v>121800200</v>
          </cell>
          <cell r="B250" t="str">
            <v>121800200 DEP. ACUMULADA MOBILIARIOS DE ALOJAMIENTO</v>
          </cell>
          <cell r="C250">
            <v>-2724904.66</v>
          </cell>
          <cell r="D250">
            <v>-2158703.04</v>
          </cell>
          <cell r="E250">
            <v>-566201.62</v>
          </cell>
        </row>
        <row r="251">
          <cell r="A251" t="str">
            <v>121900200</v>
          </cell>
          <cell r="B251" t="str">
            <v>121900200 DEP. ACUMULADA EQ. DE ELEVACION</v>
          </cell>
          <cell r="C251">
            <v>-4200906.66</v>
          </cell>
          <cell r="D251">
            <v>-1662899.26</v>
          </cell>
          <cell r="E251">
            <v>-2538007.4</v>
          </cell>
        </row>
        <row r="252">
          <cell r="A252" t="str">
            <v>122200200</v>
          </cell>
          <cell r="B252" t="str">
            <v>122200200 DEP. ACUMULADA CAMARAS Y VIDEOS</v>
          </cell>
          <cell r="C252">
            <v>-7771452.8899999997</v>
          </cell>
          <cell r="D252">
            <v>-7273706.21</v>
          </cell>
          <cell r="E252">
            <v>-497746.68</v>
          </cell>
        </row>
        <row r="253">
          <cell r="A253" t="str">
            <v>122400200</v>
          </cell>
          <cell r="B253" t="str">
            <v>122400200 DEP. ACUMULADA PANELES ELECT. Y AFINES</v>
          </cell>
          <cell r="C253">
            <v>-545839077.99000001</v>
          </cell>
          <cell r="D253">
            <v>-506487358.62</v>
          </cell>
          <cell r="E253">
            <v>-39351719.369999997</v>
          </cell>
        </row>
        <row r="254">
          <cell r="A254" t="str">
            <v>122400400</v>
          </cell>
          <cell r="B254" t="str">
            <v>122400400 CONTRAPARTIDA PANELES ELECTRICOS Y AFINES</v>
          </cell>
          <cell r="C254">
            <v>-6</v>
          </cell>
          <cell r="D254">
            <v>0</v>
          </cell>
          <cell r="E254">
            <v>-6</v>
          </cell>
        </row>
        <row r="255">
          <cell r="A255" t="str">
            <v>122400511</v>
          </cell>
          <cell r="B255" t="str">
            <v>122400511 DEP. ACUM. REVA. PANELES ELECTRICOS Y AFINES</v>
          </cell>
          <cell r="C255">
            <v>-114990167.59999999</v>
          </cell>
          <cell r="D255">
            <v>-86242625.700000003</v>
          </cell>
          <cell r="E255">
            <v>-28747541.899999999</v>
          </cell>
        </row>
        <row r="256">
          <cell r="A256" t="str">
            <v>122500200</v>
          </cell>
          <cell r="B256" t="str">
            <v>122500200 DEP. ACUM. EQ. DEFENSA Y SEGURIDAD (CAMARA VIG)</v>
          </cell>
          <cell r="C256">
            <v>-963485.95</v>
          </cell>
          <cell r="D256">
            <v>-642019.1</v>
          </cell>
          <cell r="E256">
            <v>-321466.84999999998</v>
          </cell>
        </row>
        <row r="257">
          <cell r="A257" t="str">
            <v/>
          </cell>
          <cell r="B257" t="str">
            <v/>
          </cell>
          <cell r="C257">
            <v>-27248166909.43</v>
          </cell>
          <cell r="D257">
            <v>-23502108818.700001</v>
          </cell>
          <cell r="E257">
            <v>-3746058090.73</v>
          </cell>
        </row>
        <row r="258">
          <cell r="A258" t="str">
            <v/>
          </cell>
          <cell r="B258" t="str">
            <v>Total Activos Fijos</v>
          </cell>
          <cell r="C258">
            <v>95188552408.190002</v>
          </cell>
          <cell r="D258">
            <v>93244487379.759995</v>
          </cell>
          <cell r="E258">
            <v>1944065028.4300001</v>
          </cell>
        </row>
        <row r="259">
          <cell r="A259" t="str">
            <v/>
          </cell>
          <cell r="B259" t="str">
            <v>======================</v>
          </cell>
          <cell r="C259">
            <v>0</v>
          </cell>
          <cell r="D259">
            <v>0</v>
          </cell>
          <cell r="E259">
            <v>0</v>
          </cell>
        </row>
        <row r="260">
          <cell r="A260" t="str">
            <v/>
          </cell>
          <cell r="B260" t="str">
            <v>T O T A L   A C T I V O</v>
          </cell>
          <cell r="C260">
            <v>194435527932.54999</v>
          </cell>
          <cell r="D260">
            <v>192025482596.56</v>
          </cell>
          <cell r="E260">
            <v>2410045335.9899902</v>
          </cell>
        </row>
        <row r="261">
          <cell r="A261" t="str">
            <v/>
          </cell>
          <cell r="B261" t="str">
            <v>=======================</v>
          </cell>
          <cell r="C261">
            <v>0</v>
          </cell>
          <cell r="D261">
            <v>0</v>
          </cell>
          <cell r="E261">
            <v>0</v>
          </cell>
        </row>
        <row r="262">
          <cell r="A262" t="str">
            <v/>
          </cell>
          <cell r="B262" t="str">
            <v>PASIVOS + CAPITAL</v>
          </cell>
          <cell r="C262">
            <v>0</v>
          </cell>
          <cell r="D262">
            <v>0</v>
          </cell>
          <cell r="E262">
            <v>0</v>
          </cell>
        </row>
        <row r="263">
          <cell r="A263" t="str">
            <v/>
          </cell>
          <cell r="B263" t="str">
            <v>======================</v>
          </cell>
          <cell r="C263">
            <v>0</v>
          </cell>
          <cell r="D263">
            <v>0</v>
          </cell>
          <cell r="E263">
            <v>0</v>
          </cell>
        </row>
        <row r="264">
          <cell r="A264" t="str">
            <v/>
          </cell>
          <cell r="B264" t="str">
            <v>PASIVOS</v>
          </cell>
          <cell r="C264">
            <v>0</v>
          </cell>
          <cell r="D264">
            <v>0</v>
          </cell>
          <cell r="E264">
            <v>0</v>
          </cell>
        </row>
        <row r="265">
          <cell r="A265" t="str">
            <v/>
          </cell>
          <cell r="B265" t="str">
            <v>=============</v>
          </cell>
          <cell r="C265">
            <v>0</v>
          </cell>
          <cell r="D265">
            <v>0</v>
          </cell>
          <cell r="E265">
            <v>0</v>
          </cell>
        </row>
        <row r="266">
          <cell r="A266" t="str">
            <v>200100100</v>
          </cell>
          <cell r="B266" t="str">
            <v>200100100 CUENTAS POR PAGAR PROVEDORES NACIONALES</v>
          </cell>
          <cell r="C266">
            <v>-22066509153.73</v>
          </cell>
          <cell r="D266">
            <v>-20765525239.639999</v>
          </cell>
          <cell r="E266">
            <v>-1300983914.0899999</v>
          </cell>
        </row>
        <row r="267">
          <cell r="A267" t="str">
            <v>200100200</v>
          </cell>
          <cell r="B267" t="str">
            <v>200100200 CUENTAS POR PAGAR PROVEEDORES EXTRANJEROS</v>
          </cell>
          <cell r="C267">
            <v>-16908422.609999999</v>
          </cell>
          <cell r="D267">
            <v>0</v>
          </cell>
          <cell r="E267">
            <v>-16908422.609999999</v>
          </cell>
        </row>
        <row r="268">
          <cell r="A268" t="str">
            <v>200100210</v>
          </cell>
          <cell r="B268" t="str">
            <v>200100210 PROVEEDORES AJUSTE POR DIFERENCIA CAMBIARIA</v>
          </cell>
          <cell r="C268">
            <v>-585304.18000000005</v>
          </cell>
          <cell r="D268">
            <v>941753.41</v>
          </cell>
          <cell r="E268">
            <v>-1527057.59</v>
          </cell>
        </row>
        <row r="269">
          <cell r="A269" t="str">
            <v>200100400</v>
          </cell>
          <cell r="B269" t="str">
            <v>200100400 CUENTAS POR PAGAR CORPORATIVA</v>
          </cell>
          <cell r="C269">
            <v>-1071427816.2</v>
          </cell>
          <cell r="D269">
            <v>-1071427724.2</v>
          </cell>
          <cell r="E269">
            <v>-92</v>
          </cell>
        </row>
        <row r="270">
          <cell r="A270" t="str">
            <v>200100500</v>
          </cell>
          <cell r="B270" t="str">
            <v>200100500 CUENTAS POR PAGAR RETENCIONES EN GARANTIA</v>
          </cell>
          <cell r="C270">
            <v>-251615852.03999999</v>
          </cell>
          <cell r="D270">
            <v>-178426752.81</v>
          </cell>
          <cell r="E270">
            <v>-73189099.230000004</v>
          </cell>
        </row>
        <row r="271">
          <cell r="A271" t="str">
            <v>200600100</v>
          </cell>
          <cell r="B271" t="str">
            <v>200600100 CXP REPOS. CAJA CHICA</v>
          </cell>
          <cell r="C271">
            <v>-73543.39</v>
          </cell>
          <cell r="D271">
            <v>-23487.95</v>
          </cell>
          <cell r="E271">
            <v>-50055.44</v>
          </cell>
        </row>
        <row r="272">
          <cell r="A272" t="str">
            <v>200700100</v>
          </cell>
          <cell r="B272" t="str">
            <v>200700100 CXP CHEQUE SUJETO A  LIQUIDACION</v>
          </cell>
          <cell r="C272">
            <v>-30000</v>
          </cell>
          <cell r="D272">
            <v>-2437</v>
          </cell>
          <cell r="E272">
            <v>-27563</v>
          </cell>
        </row>
        <row r="273">
          <cell r="A273" t="str">
            <v>200800100</v>
          </cell>
          <cell r="B273" t="str">
            <v>200800100 CXP REEMBOLSO A EMPLEADOS</v>
          </cell>
          <cell r="C273">
            <v>-3876158.98</v>
          </cell>
          <cell r="D273">
            <v>-3057617.46</v>
          </cell>
          <cell r="E273">
            <v>-818541.52</v>
          </cell>
        </row>
        <row r="274">
          <cell r="A274" t="str">
            <v>200100900</v>
          </cell>
          <cell r="B274" t="str">
            <v>200100900 COMPENSACION EM/RF SERVICIOS</v>
          </cell>
          <cell r="C274">
            <v>903907.42</v>
          </cell>
          <cell r="D274">
            <v>79338.600000000006</v>
          </cell>
          <cell r="E274">
            <v>824568.82</v>
          </cell>
        </row>
        <row r="275">
          <cell r="A275" t="str">
            <v>200100901</v>
          </cell>
          <cell r="B275" t="str">
            <v>200100901 COMPENSACION EM/RF MATERIALES</v>
          </cell>
          <cell r="C275">
            <v>-57150552.409999996</v>
          </cell>
          <cell r="D275">
            <v>-13790591.18</v>
          </cell>
          <cell r="E275">
            <v>-43359961.229999997</v>
          </cell>
        </row>
        <row r="276">
          <cell r="A276" t="str">
            <v/>
          </cell>
          <cell r="B276" t="str">
            <v>Sub - Total Cuentas por Pagar</v>
          </cell>
          <cell r="C276">
            <v>-23467272896.119999</v>
          </cell>
          <cell r="D276">
            <v>-22031232758.23</v>
          </cell>
          <cell r="E276">
            <v>-1436040137.8900001</v>
          </cell>
        </row>
        <row r="277">
          <cell r="A277" t="str">
            <v/>
          </cell>
          <cell r="B277" t="str">
            <v>==========================</v>
          </cell>
          <cell r="C277">
            <v>0</v>
          </cell>
          <cell r="D277">
            <v>0</v>
          </cell>
          <cell r="E277">
            <v>0</v>
          </cell>
        </row>
        <row r="278">
          <cell r="A278" t="str">
            <v>200200103</v>
          </cell>
          <cell r="B278" t="str">
            <v>200200103 NOMINA POR PAGAR MILITARES</v>
          </cell>
          <cell r="C278">
            <v>-2000</v>
          </cell>
          <cell r="D278">
            <v>0</v>
          </cell>
          <cell r="E278">
            <v>-2000</v>
          </cell>
        </row>
        <row r="279">
          <cell r="A279" t="str">
            <v>200200109</v>
          </cell>
          <cell r="B279" t="str">
            <v>200200109 PROVISION DE REGALIA PASCUAL</v>
          </cell>
          <cell r="C279">
            <v>-7723063.7300000004</v>
          </cell>
          <cell r="D279">
            <v>0</v>
          </cell>
          <cell r="E279">
            <v>-7723063.7300000004</v>
          </cell>
        </row>
        <row r="280">
          <cell r="A280" t="str">
            <v/>
          </cell>
          <cell r="B280" t="str">
            <v>Sub - Total Acumulaciones Por Pagar</v>
          </cell>
          <cell r="C280">
            <v>-7725063.7300000004</v>
          </cell>
          <cell r="D280">
            <v>0</v>
          </cell>
          <cell r="E280">
            <v>-7725063.7300000004</v>
          </cell>
        </row>
        <row r="281">
          <cell r="A281" t="str">
            <v/>
          </cell>
          <cell r="B281" t="str">
            <v>================================</v>
          </cell>
          <cell r="C281">
            <v>0</v>
          </cell>
          <cell r="D281">
            <v>0</v>
          </cell>
          <cell r="E281">
            <v>0</v>
          </cell>
        </row>
        <row r="282">
          <cell r="A282" t="str">
            <v>200300200</v>
          </cell>
          <cell r="B282" t="str">
            <v>200300200 OTRAS RETENCIONES</v>
          </cell>
          <cell r="C282">
            <v>-19701.990000000002</v>
          </cell>
          <cell r="D282">
            <v>0</v>
          </cell>
          <cell r="E282">
            <v>-19701.990000000002</v>
          </cell>
        </row>
        <row r="283">
          <cell r="A283" t="str">
            <v>200300203</v>
          </cell>
          <cell r="B283" t="str">
            <v>200300203 RETENCION 10% ALQUILERES</v>
          </cell>
          <cell r="C283">
            <v>764.7</v>
          </cell>
          <cell r="D283">
            <v>0</v>
          </cell>
          <cell r="E283">
            <v>764.7</v>
          </cell>
        </row>
        <row r="284">
          <cell r="A284" t="str">
            <v>200300210</v>
          </cell>
          <cell r="B284" t="str">
            <v>200300210 RETENCIÓN LEGALIZACIÓN DE CONTRATO</v>
          </cell>
          <cell r="C284">
            <v>-6338328.04</v>
          </cell>
          <cell r="D284">
            <v>-1204244.92</v>
          </cell>
          <cell r="E284">
            <v>-5134083.12</v>
          </cell>
        </row>
        <row r="285">
          <cell r="A285" t="str">
            <v>200300211</v>
          </cell>
          <cell r="B285" t="str">
            <v>200300211 RETC.  0.5% FACT. CTTO.  CONAE Y SIE</v>
          </cell>
          <cell r="C285">
            <v>-650101.44999999995</v>
          </cell>
          <cell r="D285">
            <v>0</v>
          </cell>
          <cell r="E285">
            <v>-650101.44999999995</v>
          </cell>
        </row>
        <row r="286">
          <cell r="A286" t="str">
            <v>200300213</v>
          </cell>
          <cell r="B286" t="str">
            <v>200300213 RETENCION SOCIOS COOPERATIVA COOPCDEEE</v>
          </cell>
          <cell r="C286">
            <v>0</v>
          </cell>
          <cell r="D286">
            <v>-111123.64</v>
          </cell>
          <cell r="E286">
            <v>111123.64</v>
          </cell>
        </row>
        <row r="287">
          <cell r="A287" t="str">
            <v>200300216</v>
          </cell>
          <cell r="B287" t="str">
            <v>200300216 OTRAS RETENCIONES EMPLEADOS</v>
          </cell>
          <cell r="C287">
            <v>303810.39</v>
          </cell>
          <cell r="D287">
            <v>0</v>
          </cell>
          <cell r="E287">
            <v>303810.39</v>
          </cell>
        </row>
        <row r="288">
          <cell r="A288" t="str">
            <v>200300300</v>
          </cell>
          <cell r="B288" t="str">
            <v>200300300 ITBIS 18% X PAGAR</v>
          </cell>
          <cell r="C288">
            <v>31.41</v>
          </cell>
          <cell r="D288">
            <v>0</v>
          </cell>
          <cell r="E288">
            <v>31.41</v>
          </cell>
        </row>
        <row r="289">
          <cell r="A289" t="str">
            <v/>
          </cell>
          <cell r="B289" t="str">
            <v>Sub - Total Retenciones por Pagar</v>
          </cell>
          <cell r="C289">
            <v>-6703524.9800000004</v>
          </cell>
          <cell r="D289">
            <v>-1315368.5599999998</v>
          </cell>
          <cell r="E289">
            <v>-5388156.4200000009</v>
          </cell>
        </row>
        <row r="290">
          <cell r="A290" t="str">
            <v/>
          </cell>
          <cell r="B290" t="str">
            <v>===============================</v>
          </cell>
          <cell r="C290">
            <v>0</v>
          </cell>
          <cell r="D290">
            <v>0</v>
          </cell>
          <cell r="E290">
            <v>0</v>
          </cell>
        </row>
        <row r="291">
          <cell r="A291" t="str">
            <v/>
          </cell>
          <cell r="B291" t="str">
            <v>Sub - Total Pasivos Corriente</v>
          </cell>
          <cell r="C291">
            <v>-23481701484.829998</v>
          </cell>
          <cell r="D291">
            <v>-22032548126.790001</v>
          </cell>
          <cell r="E291">
            <v>-1449153358.0400002</v>
          </cell>
        </row>
        <row r="292">
          <cell r="A292" t="str">
            <v/>
          </cell>
          <cell r="B292" t="str">
            <v>==========================</v>
          </cell>
          <cell r="C292">
            <v>0</v>
          </cell>
          <cell r="D292">
            <v>0</v>
          </cell>
          <cell r="E292">
            <v>0</v>
          </cell>
        </row>
        <row r="293">
          <cell r="A293" t="str">
            <v>200900110</v>
          </cell>
          <cell r="B293" t="str">
            <v>200900110 PASIVO POR ARRENDAMIENTOS</v>
          </cell>
          <cell r="C293">
            <v>-4772587</v>
          </cell>
          <cell r="D293">
            <v>-4772587</v>
          </cell>
          <cell r="E293">
            <v>0</v>
          </cell>
        </row>
        <row r="294">
          <cell r="A294" t="str">
            <v/>
          </cell>
          <cell r="B294" t="str">
            <v>Sub - Documentos por Pagar</v>
          </cell>
          <cell r="C294">
            <v>-4772587</v>
          </cell>
          <cell r="D294">
            <v>-4772587</v>
          </cell>
          <cell r="E294">
            <v>0</v>
          </cell>
        </row>
        <row r="295">
          <cell r="A295" t="str">
            <v/>
          </cell>
          <cell r="B295" t="str">
            <v>==========================</v>
          </cell>
          <cell r="C295">
            <v>0</v>
          </cell>
          <cell r="D295">
            <v>0</v>
          </cell>
          <cell r="E295">
            <v>0</v>
          </cell>
        </row>
        <row r="296">
          <cell r="A296" t="str">
            <v/>
          </cell>
          <cell r="B296" t="str">
            <v>Total Pasivos</v>
          </cell>
          <cell r="C296">
            <v>-23486474071.829998</v>
          </cell>
          <cell r="D296">
            <v>-22037320713.790001</v>
          </cell>
          <cell r="E296">
            <v>-1449153358.0400002</v>
          </cell>
        </row>
        <row r="297">
          <cell r="A297" t="str">
            <v/>
          </cell>
          <cell r="B297" t="str">
            <v>==============</v>
          </cell>
          <cell r="C297">
            <v>0</v>
          </cell>
          <cell r="D297">
            <v>0</v>
          </cell>
          <cell r="E297">
            <v>0</v>
          </cell>
        </row>
        <row r="298">
          <cell r="A298" t="str">
            <v/>
          </cell>
          <cell r="B298" t="str">
            <v>PATRIMONIO</v>
          </cell>
          <cell r="C298">
            <v>0</v>
          </cell>
          <cell r="D298">
            <v>0</v>
          </cell>
          <cell r="E298">
            <v>0</v>
          </cell>
        </row>
        <row r="299">
          <cell r="A299" t="str">
            <v/>
          </cell>
          <cell r="B299" t="str">
            <v>==============</v>
          </cell>
          <cell r="C299">
            <v>0</v>
          </cell>
          <cell r="D299">
            <v>0</v>
          </cell>
          <cell r="E299">
            <v>0</v>
          </cell>
        </row>
        <row r="300">
          <cell r="A300" t="str">
            <v>300200100</v>
          </cell>
          <cell r="B300" t="str">
            <v>300200100 APORTE Y DONACIONES GOB. CENTRAL</v>
          </cell>
          <cell r="C300">
            <v>-52748933919.339996</v>
          </cell>
          <cell r="D300">
            <v>-52748933919.339996</v>
          </cell>
          <cell r="E300">
            <v>0</v>
          </cell>
        </row>
        <row r="301">
          <cell r="A301" t="str">
            <v/>
          </cell>
          <cell r="B301" t="str">
            <v/>
          </cell>
          <cell r="C301">
            <v>-52748933919.339996</v>
          </cell>
          <cell r="D301">
            <v>-52748933919.339996</v>
          </cell>
          <cell r="E301">
            <v>0</v>
          </cell>
        </row>
        <row r="302">
          <cell r="A302" t="str">
            <v>300500100</v>
          </cell>
          <cell r="B302" t="str">
            <v>300500100 REVALUACION DE ACTIVOS</v>
          </cell>
          <cell r="C302">
            <v>-103674002495.89999</v>
          </cell>
          <cell r="D302">
            <v>-103674002495.89999</v>
          </cell>
          <cell r="E302">
            <v>0</v>
          </cell>
        </row>
        <row r="303">
          <cell r="A303" t="str">
            <v/>
          </cell>
          <cell r="B303" t="str">
            <v/>
          </cell>
          <cell r="C303">
            <v>-103674002495.89999</v>
          </cell>
          <cell r="D303">
            <v>-103674002495.89999</v>
          </cell>
          <cell r="E303">
            <v>0</v>
          </cell>
        </row>
        <row r="304">
          <cell r="A304" t="str">
            <v>300600100</v>
          </cell>
          <cell r="B304" t="str">
            <v>300600100 AJUSTE DE AÑOS ANTERIORES</v>
          </cell>
          <cell r="C304">
            <v>830833028.22000003</v>
          </cell>
          <cell r="D304">
            <v>834980114.63</v>
          </cell>
          <cell r="E304">
            <v>-4147086.41</v>
          </cell>
        </row>
        <row r="305">
          <cell r="A305" t="str">
            <v/>
          </cell>
          <cell r="B305" t="str">
            <v/>
          </cell>
          <cell r="C305">
            <v>830833028.22000003</v>
          </cell>
          <cell r="D305">
            <v>834980114.63</v>
          </cell>
          <cell r="E305">
            <v>-4147086.41</v>
          </cell>
        </row>
        <row r="306">
          <cell r="A306" t="str">
            <v/>
          </cell>
          <cell r="B306" t="str">
            <v>Sub - Total Patrimonio</v>
          </cell>
          <cell r="C306">
            <v>-155592103387.01999</v>
          </cell>
          <cell r="D306">
            <v>-155587956300.60999</v>
          </cell>
          <cell r="E306">
            <v>-4147086.41</v>
          </cell>
        </row>
        <row r="307">
          <cell r="A307" t="str">
            <v/>
          </cell>
          <cell r="B307" t="str">
            <v>=====================</v>
          </cell>
          <cell r="C307">
            <v>0</v>
          </cell>
          <cell r="D307">
            <v>0</v>
          </cell>
          <cell r="E307">
            <v>0</v>
          </cell>
        </row>
        <row r="308">
          <cell r="A308" t="str">
            <v>300400100</v>
          </cell>
          <cell r="B308" t="str">
            <v>300400100 UTILIDADES DEL EJERCICIO AÑO ANTERIOR</v>
          </cell>
          <cell r="C308">
            <v>-10400205582.16</v>
          </cell>
          <cell r="D308">
            <v>-9048804511.5400009</v>
          </cell>
          <cell r="E308">
            <v>-1351401070.6199999</v>
          </cell>
        </row>
        <row r="309">
          <cell r="A309" t="str">
            <v/>
          </cell>
          <cell r="B309" t="str">
            <v>Total Patrimonio</v>
          </cell>
          <cell r="C309">
            <v>-165992308969.17999</v>
          </cell>
          <cell r="D309">
            <v>-164636760812.14999</v>
          </cell>
          <cell r="E309">
            <v>-1355548157.03</v>
          </cell>
        </row>
        <row r="310">
          <cell r="A310" t="str">
            <v/>
          </cell>
          <cell r="B310" t="str">
            <v>=================</v>
          </cell>
          <cell r="C310">
            <v>0</v>
          </cell>
          <cell r="D310">
            <v>0</v>
          </cell>
          <cell r="E310">
            <v>0</v>
          </cell>
        </row>
        <row r="311">
          <cell r="A311" t="str">
            <v/>
          </cell>
          <cell r="B311" t="str">
            <v>TOTAL PASIVO + CAPITAL</v>
          </cell>
          <cell r="C311">
            <v>-189406717033.09</v>
          </cell>
          <cell r="D311">
            <v>-186641766381.23999</v>
          </cell>
          <cell r="E311">
            <v>-2764950651.8499999</v>
          </cell>
        </row>
        <row r="312">
          <cell r="A312" t="str">
            <v/>
          </cell>
          <cell r="B312" t="str">
            <v>=======================</v>
          </cell>
          <cell r="C312">
            <v>0</v>
          </cell>
          <cell r="D312">
            <v>0</v>
          </cell>
          <cell r="E312">
            <v>0</v>
          </cell>
        </row>
        <row r="313">
          <cell r="A313" t="str">
            <v/>
          </cell>
          <cell r="B313" t="str">
            <v>INGRESOS POR VENTAS</v>
          </cell>
          <cell r="C313">
            <v>0</v>
          </cell>
          <cell r="D313">
            <v>0</v>
          </cell>
          <cell r="E313">
            <v>0</v>
          </cell>
        </row>
        <row r="314">
          <cell r="A314" t="str">
            <v>400100100</v>
          </cell>
          <cell r="B314" t="str">
            <v>400100100 ENERGIA MERCADO SPOT</v>
          </cell>
          <cell r="C314">
            <v>-277448278</v>
          </cell>
          <cell r="D314">
            <v>-222630057</v>
          </cell>
          <cell r="E314">
            <v>-54818221</v>
          </cell>
        </row>
        <row r="315">
          <cell r="A315" t="str">
            <v>400200100</v>
          </cell>
          <cell r="B315" t="str">
            <v>400200100 ENERGIA MERCADO CONTRATO</v>
          </cell>
          <cell r="C315">
            <v>-4677176696.1999998</v>
          </cell>
          <cell r="D315">
            <v>-8136917606.0500002</v>
          </cell>
          <cell r="E315">
            <v>3459740909.8499999</v>
          </cell>
        </row>
        <row r="316">
          <cell r="A316" t="str">
            <v/>
          </cell>
          <cell r="B316" t="str">
            <v>VENTA DE ENERGIA</v>
          </cell>
          <cell r="C316">
            <v>-4954624974.1999998</v>
          </cell>
          <cell r="D316">
            <v>-8359547663.0500002</v>
          </cell>
          <cell r="E316">
            <v>3404922688.8499999</v>
          </cell>
        </row>
        <row r="317">
          <cell r="A317" t="str">
            <v>400100200</v>
          </cell>
          <cell r="B317" t="str">
            <v>400100200 POTENCIA MERCADO SPOT</v>
          </cell>
          <cell r="C317">
            <v>-3617420008</v>
          </cell>
          <cell r="D317">
            <v>-3436474261</v>
          </cell>
          <cell r="E317">
            <v>-180945747</v>
          </cell>
        </row>
        <row r="318">
          <cell r="A318" t="str">
            <v>400200200</v>
          </cell>
          <cell r="B318" t="str">
            <v>400200200 POTENCIA MERCADO CONTRATO</v>
          </cell>
          <cell r="C318">
            <v>-108731470.87</v>
          </cell>
          <cell r="D318">
            <v>-58797473.899999999</v>
          </cell>
          <cell r="E318">
            <v>-49933996.969999999</v>
          </cell>
        </row>
        <row r="319">
          <cell r="A319" t="str">
            <v/>
          </cell>
          <cell r="B319" t="str">
            <v>VENTA DE POTENCIA</v>
          </cell>
          <cell r="C319">
            <v>-3726151478.8699999</v>
          </cell>
          <cell r="D319">
            <v>-3495271734.9000001</v>
          </cell>
          <cell r="E319">
            <v>-230879743.97</v>
          </cell>
        </row>
        <row r="320">
          <cell r="A320" t="str">
            <v>400100300</v>
          </cell>
          <cell r="B320" t="str">
            <v>400100300 DERECHO DE CONEXION MERCADO SPOT</v>
          </cell>
          <cell r="C320">
            <v>-581521477</v>
          </cell>
          <cell r="D320">
            <v>-870901104</v>
          </cell>
          <cell r="E320">
            <v>289379627</v>
          </cell>
        </row>
        <row r="321">
          <cell r="A321" t="str">
            <v>400200300</v>
          </cell>
          <cell r="B321" t="str">
            <v>400200300 DERECHO DE CONEXION MERCADO CONTRATO</v>
          </cell>
          <cell r="C321">
            <v>-21336661.93</v>
          </cell>
          <cell r="D321">
            <v>-13034669.91</v>
          </cell>
          <cell r="E321">
            <v>-8301992.0199999996</v>
          </cell>
        </row>
        <row r="322">
          <cell r="A322" t="str">
            <v/>
          </cell>
          <cell r="B322" t="str">
            <v>DERECHO DE CONEXION</v>
          </cell>
          <cell r="C322">
            <v>-602858138.92999995</v>
          </cell>
          <cell r="D322">
            <v>-883935773.90999997</v>
          </cell>
          <cell r="E322">
            <v>281077634.98000002</v>
          </cell>
        </row>
        <row r="323">
          <cell r="A323" t="str">
            <v/>
          </cell>
          <cell r="B323" t="str">
            <v>REGULACION DE FRECUENCIA</v>
          </cell>
          <cell r="C323">
            <v>0</v>
          </cell>
          <cell r="D323">
            <v>0</v>
          </cell>
          <cell r="E323">
            <v>0</v>
          </cell>
        </row>
        <row r="324">
          <cell r="A324" t="str">
            <v>400100400</v>
          </cell>
          <cell r="B324" t="str">
            <v>400100400 REGULACION DE FRECUENCIA MERCADO SPOT</v>
          </cell>
          <cell r="C324">
            <v>-498790535.16000003</v>
          </cell>
          <cell r="D324">
            <v>-597214166.76999998</v>
          </cell>
          <cell r="E324">
            <v>98423631.609999999</v>
          </cell>
        </row>
        <row r="325">
          <cell r="A325" t="str">
            <v/>
          </cell>
          <cell r="B325" t="str">
            <v/>
          </cell>
          <cell r="C325">
            <v>-498790535.16000003</v>
          </cell>
          <cell r="D325">
            <v>-597214166.76999998</v>
          </cell>
          <cell r="E325">
            <v>98423631.609999999</v>
          </cell>
        </row>
        <row r="326">
          <cell r="A326" t="str">
            <v/>
          </cell>
          <cell r="B326" t="str">
            <v>VENTAS BRUTAS</v>
          </cell>
          <cell r="C326">
            <v>-9782425127.1599998</v>
          </cell>
          <cell r="D326">
            <v>-13335969338.629999</v>
          </cell>
          <cell r="E326">
            <v>3553544211.4699998</v>
          </cell>
        </row>
        <row r="327">
          <cell r="A327" t="str">
            <v>400300100</v>
          </cell>
          <cell r="B327" t="str">
            <v>400300100 INTERESES MERCADO SPOT</v>
          </cell>
          <cell r="C327">
            <v>-1315903248.5699999</v>
          </cell>
          <cell r="D327">
            <v>-1138430951.9100001</v>
          </cell>
          <cell r="E327">
            <v>-177472296.66</v>
          </cell>
        </row>
        <row r="328">
          <cell r="A328" t="str">
            <v>400300200</v>
          </cell>
          <cell r="B328" t="str">
            <v>400300200 INTERESES MERCADO CONTRATO</v>
          </cell>
          <cell r="C328">
            <v>-2433588773.8600001</v>
          </cell>
          <cell r="D328">
            <v>-1804093748.8699999</v>
          </cell>
          <cell r="E328">
            <v>-629495024.99000001</v>
          </cell>
        </row>
        <row r="329">
          <cell r="A329" t="str">
            <v/>
          </cell>
          <cell r="B329" t="str">
            <v/>
          </cell>
          <cell r="C329">
            <v>-3749492022.4299998</v>
          </cell>
          <cell r="D329">
            <v>-2942524700.7800002</v>
          </cell>
          <cell r="E329">
            <v>-806967321.64999998</v>
          </cell>
        </row>
        <row r="330">
          <cell r="A330" t="str">
            <v>400400120</v>
          </cell>
          <cell r="B330" t="str">
            <v>400400120 RELIQUIDACION  POTENCIA  MDO. SPOT</v>
          </cell>
          <cell r="C330">
            <v>179</v>
          </cell>
          <cell r="D330">
            <v>128718062.73</v>
          </cell>
          <cell r="E330">
            <v>-128717883.73</v>
          </cell>
        </row>
        <row r="331">
          <cell r="A331" t="str">
            <v>400400130</v>
          </cell>
          <cell r="B331" t="str">
            <v>400400130 RELIQUIDACION  DER. CONEXION MDO. SPOT</v>
          </cell>
          <cell r="C331">
            <v>89</v>
          </cell>
          <cell r="D331">
            <v>-118936.52</v>
          </cell>
          <cell r="E331">
            <v>119025.52</v>
          </cell>
        </row>
        <row r="332">
          <cell r="A332" t="str">
            <v>400400140</v>
          </cell>
          <cell r="B332" t="str">
            <v>400400140 RELIQUIDACION  FRECUENCIA  MDO. SPOT</v>
          </cell>
          <cell r="C332">
            <v>293517888.79000002</v>
          </cell>
          <cell r="D332">
            <v>81305104.700000003</v>
          </cell>
          <cell r="E332">
            <v>212212784.09</v>
          </cell>
        </row>
        <row r="333">
          <cell r="A333" t="str">
            <v>400400220</v>
          </cell>
          <cell r="B333" t="str">
            <v>400400220 RELIQUIDACION  POTENCIA  MDO. CTTO</v>
          </cell>
          <cell r="C333">
            <v>-33373120.739999998</v>
          </cell>
          <cell r="D333">
            <v>-69841564.120000005</v>
          </cell>
          <cell r="E333">
            <v>36468443.380000003</v>
          </cell>
        </row>
        <row r="334">
          <cell r="A334" t="str">
            <v>400400230</v>
          </cell>
          <cell r="B334" t="str">
            <v>400400230 RELIQUIDACION  DER. CONECT.  MDO. CTTO</v>
          </cell>
          <cell r="C334">
            <v>665372.81999999995</v>
          </cell>
          <cell r="D334">
            <v>17051172.219999999</v>
          </cell>
          <cell r="E334">
            <v>-16385799.4</v>
          </cell>
        </row>
        <row r="335">
          <cell r="A335" t="str">
            <v>400400260</v>
          </cell>
          <cell r="B335" t="str">
            <v>400400260 RELIQUIDACION  FACTOR POTENCIA  MDO. CTTO</v>
          </cell>
          <cell r="C335">
            <v>-447363306.38</v>
          </cell>
          <cell r="D335">
            <v>-598723343.54999995</v>
          </cell>
          <cell r="E335">
            <v>151360037.16999999</v>
          </cell>
        </row>
        <row r="336">
          <cell r="A336" t="str">
            <v>400400270</v>
          </cell>
          <cell r="B336" t="str">
            <v>400400270 RELIQUIDACION  PERIODO MDO. CTTO</v>
          </cell>
          <cell r="C336">
            <v>22255588.559999999</v>
          </cell>
          <cell r="D336">
            <v>-6779872.0099999998</v>
          </cell>
          <cell r="E336">
            <v>29035460.57</v>
          </cell>
        </row>
        <row r="337">
          <cell r="A337" t="str">
            <v/>
          </cell>
          <cell r="B337" t="str">
            <v/>
          </cell>
          <cell r="C337">
            <v>-164297308.94999999</v>
          </cell>
          <cell r="D337">
            <v>-448389376.55000001</v>
          </cell>
          <cell r="E337">
            <v>284092067.60000002</v>
          </cell>
        </row>
        <row r="338">
          <cell r="A338" t="str">
            <v/>
          </cell>
          <cell r="B338" t="str">
            <v>VENTAS NETAS</v>
          </cell>
          <cell r="C338">
            <v>-13696214458.540001</v>
          </cell>
          <cell r="D338">
            <v>-16726883415.959999</v>
          </cell>
          <cell r="E338">
            <v>3030668957.4200001</v>
          </cell>
        </row>
        <row r="339">
          <cell r="A339" t="str">
            <v/>
          </cell>
          <cell r="B339" t="str">
            <v>MAS:</v>
          </cell>
          <cell r="C339">
            <v>0</v>
          </cell>
          <cell r="D339">
            <v>0</v>
          </cell>
          <cell r="E339">
            <v>0</v>
          </cell>
        </row>
        <row r="340">
          <cell r="A340" t="str">
            <v>800100160</v>
          </cell>
          <cell r="B340" t="str">
            <v>800100160 INGRESOS  DE OTROS FONDOS</v>
          </cell>
          <cell r="C340">
            <v>-4.26</v>
          </cell>
          <cell r="D340">
            <v>-9.6999999999999993</v>
          </cell>
          <cell r="E340">
            <v>5.44</v>
          </cell>
        </row>
        <row r="341">
          <cell r="A341" t="str">
            <v>800100180</v>
          </cell>
          <cell r="B341" t="str">
            <v>800100180 INGRESOS  POR AJUSTES DE INVENTARIOS</v>
          </cell>
          <cell r="C341">
            <v>-1660.8</v>
          </cell>
          <cell r="D341">
            <v>0</v>
          </cell>
          <cell r="E341">
            <v>-1660.8</v>
          </cell>
        </row>
        <row r="342">
          <cell r="A342" t="str">
            <v>800100190</v>
          </cell>
          <cell r="B342" t="str">
            <v>800100190 INGRESOS  POR INTERESES DE CERTIFICADOS</v>
          </cell>
          <cell r="C342">
            <v>-46307401.770000003</v>
          </cell>
          <cell r="D342">
            <v>-126160011.90000001</v>
          </cell>
          <cell r="E342">
            <v>79852610.129999995</v>
          </cell>
        </row>
        <row r="343">
          <cell r="A343" t="str">
            <v>800100195</v>
          </cell>
          <cell r="B343" t="str">
            <v>800100195 INGRESOS  POR INTERESES FINANCIEROS</v>
          </cell>
          <cell r="C343">
            <v>-78558606.120000005</v>
          </cell>
          <cell r="D343">
            <v>-2526838.79</v>
          </cell>
          <cell r="E343">
            <v>-76031767.329999998</v>
          </cell>
        </row>
        <row r="344">
          <cell r="A344" t="str">
            <v>800100200</v>
          </cell>
          <cell r="B344" t="str">
            <v>800100200 INGRESOS  GANANCIA CAMBIARIA</v>
          </cell>
          <cell r="C344">
            <v>121665.05</v>
          </cell>
          <cell r="D344">
            <v>-61124010.189999998</v>
          </cell>
          <cell r="E344">
            <v>61245675.240000002</v>
          </cell>
        </row>
        <row r="345">
          <cell r="A345" t="str">
            <v>800100220</v>
          </cell>
          <cell r="B345" t="str">
            <v>800100220 DIFERENCIA CAMBIARIA</v>
          </cell>
          <cell r="C345">
            <v>6460.68</v>
          </cell>
          <cell r="D345">
            <v>-13614.85</v>
          </cell>
          <cell r="E345">
            <v>20075.53</v>
          </cell>
        </row>
        <row r="346">
          <cell r="A346" t="str">
            <v>800800230</v>
          </cell>
          <cell r="B346" t="str">
            <v>800800230 GANANCIA NO REALIZADA</v>
          </cell>
          <cell r="C346">
            <v>-2743208698.1999998</v>
          </cell>
          <cell r="D346">
            <v>-814871163.40999997</v>
          </cell>
          <cell r="E346">
            <v>-1928337534.79</v>
          </cell>
        </row>
        <row r="347">
          <cell r="A347" t="str">
            <v>800800250</v>
          </cell>
          <cell r="B347" t="str">
            <v>800800250 OTROS INGRESOS</v>
          </cell>
          <cell r="C347">
            <v>-12557576.18</v>
          </cell>
          <cell r="D347">
            <v>-2037494.99</v>
          </cell>
          <cell r="E347">
            <v>-10520081.189999999</v>
          </cell>
        </row>
        <row r="348">
          <cell r="A348" t="str">
            <v/>
          </cell>
          <cell r="B348" t="str">
            <v>OTROS INGRESOS</v>
          </cell>
          <cell r="C348">
            <v>-2880505821.5999999</v>
          </cell>
          <cell r="D348">
            <v>-1006733143.83</v>
          </cell>
          <cell r="E348">
            <v>-1873772677.77</v>
          </cell>
        </row>
        <row r="349">
          <cell r="A349" t="str">
            <v/>
          </cell>
          <cell r="B349" t="str">
            <v>=======================</v>
          </cell>
          <cell r="C349">
            <v>0</v>
          </cell>
          <cell r="D349">
            <v>0</v>
          </cell>
          <cell r="E349">
            <v>0</v>
          </cell>
        </row>
        <row r="350">
          <cell r="A350" t="str">
            <v>500100101</v>
          </cell>
          <cell r="B350" t="str">
            <v>500100101 SUELDOS PERSONAL FIJO</v>
          </cell>
          <cell r="C350">
            <v>455879135.63999999</v>
          </cell>
          <cell r="D350">
            <v>444571017.13</v>
          </cell>
          <cell r="E350">
            <v>11308118.51</v>
          </cell>
        </row>
        <row r="351">
          <cell r="A351" t="str">
            <v>500100120</v>
          </cell>
          <cell r="B351" t="str">
            <v>500100120 SUELDO PERSONAL CONTRATADO</v>
          </cell>
          <cell r="C351">
            <v>68470859.329999998</v>
          </cell>
          <cell r="D351">
            <v>71308559.799999997</v>
          </cell>
          <cell r="E351">
            <v>-2837700.47</v>
          </cell>
        </row>
        <row r="352">
          <cell r="A352" t="str">
            <v>500100130</v>
          </cell>
          <cell r="B352" t="str">
            <v>500100130 SUELDO PERSONAL JORNALES</v>
          </cell>
          <cell r="C352">
            <v>152760886.25</v>
          </cell>
          <cell r="D352">
            <v>150816763.77000001</v>
          </cell>
          <cell r="E352">
            <v>1944122.48</v>
          </cell>
        </row>
        <row r="353">
          <cell r="A353" t="str">
            <v>500100160</v>
          </cell>
          <cell r="B353" t="str">
            <v>500100160 SUELDOS MILITARES</v>
          </cell>
          <cell r="C353">
            <v>20035670.309999999</v>
          </cell>
          <cell r="D353">
            <v>20404656.670000002</v>
          </cell>
          <cell r="E353">
            <v>-368986.36</v>
          </cell>
        </row>
        <row r="354">
          <cell r="A354" t="str">
            <v>500200111</v>
          </cell>
          <cell r="B354" t="str">
            <v>500200111 SOBRESUELDOS - INCENTIVOS LOGROS  DE METAS</v>
          </cell>
          <cell r="C354">
            <v>116649994.64</v>
          </cell>
          <cell r="D354">
            <v>133834052.43000001</v>
          </cell>
          <cell r="E354">
            <v>-17184057.789999999</v>
          </cell>
        </row>
        <row r="355">
          <cell r="A355" t="str">
            <v>500200115</v>
          </cell>
          <cell r="B355" t="str">
            <v>500200115 INCENTIVOS USO DE VEHICULO</v>
          </cell>
          <cell r="C355">
            <v>2520000</v>
          </cell>
          <cell r="D355">
            <v>2650000</v>
          </cell>
          <cell r="E355">
            <v>-130000</v>
          </cell>
        </row>
        <row r="356">
          <cell r="A356" t="str">
            <v>500200121</v>
          </cell>
          <cell r="B356" t="str">
            <v>500200121 SOBRESUELDOS -PRIMA VACACIONAL</v>
          </cell>
          <cell r="C356">
            <v>30387570.98</v>
          </cell>
          <cell r="D356">
            <v>32255417.02</v>
          </cell>
          <cell r="E356">
            <v>-1867846.04</v>
          </cell>
        </row>
        <row r="357">
          <cell r="A357" t="str">
            <v>500200140</v>
          </cell>
          <cell r="B357" t="str">
            <v>500200140 SOBRESUELDOS - CURSOS A EMPLEADOS</v>
          </cell>
          <cell r="C357">
            <v>0</v>
          </cell>
          <cell r="D357">
            <v>184.64</v>
          </cell>
          <cell r="E357">
            <v>-184.64</v>
          </cell>
        </row>
        <row r="358">
          <cell r="A358" t="str">
            <v>500200145</v>
          </cell>
          <cell r="B358" t="str">
            <v>500200145 SERVICIOS MEDICO Y HOSPITALIZACION</v>
          </cell>
          <cell r="C358">
            <v>568000</v>
          </cell>
          <cell r="D358">
            <v>0</v>
          </cell>
          <cell r="E358">
            <v>568000</v>
          </cell>
        </row>
        <row r="359">
          <cell r="A359" t="str">
            <v>500200160</v>
          </cell>
          <cell r="B359" t="str">
            <v>500200160 DIETAS</v>
          </cell>
          <cell r="C359">
            <v>20749968</v>
          </cell>
          <cell r="D359">
            <v>10032907</v>
          </cell>
          <cell r="E359">
            <v>10717061</v>
          </cell>
        </row>
        <row r="360">
          <cell r="A360" t="str">
            <v>500200170</v>
          </cell>
          <cell r="B360" t="str">
            <v>500200170 HONORARIOS PROFESIONALES</v>
          </cell>
          <cell r="C360">
            <v>2237259.5</v>
          </cell>
          <cell r="D360">
            <v>0</v>
          </cell>
          <cell r="E360">
            <v>2237259.5</v>
          </cell>
        </row>
        <row r="361">
          <cell r="A361" t="str">
            <v>500200190</v>
          </cell>
          <cell r="B361" t="str">
            <v>500200190 HONORARIOS TÉCNICOS</v>
          </cell>
          <cell r="C361">
            <v>746239.01</v>
          </cell>
          <cell r="D361">
            <v>1051478.97</v>
          </cell>
          <cell r="E361">
            <v>-305239.96000000002</v>
          </cell>
        </row>
        <row r="362">
          <cell r="A362" t="str">
            <v>500200210</v>
          </cell>
          <cell r="B362" t="str">
            <v>500200210 REGALÍA PASCUAL</v>
          </cell>
          <cell r="C362">
            <v>56443953.549999997</v>
          </cell>
          <cell r="D362">
            <v>51989975.270000003</v>
          </cell>
          <cell r="E362">
            <v>4453978.28</v>
          </cell>
        </row>
        <row r="363">
          <cell r="A363" t="str">
            <v>500200221</v>
          </cell>
          <cell r="B363" t="str">
            <v>500200221 PRESTACIONES LABORALES</v>
          </cell>
          <cell r="C363">
            <v>22090698.559999999</v>
          </cell>
          <cell r="D363">
            <v>43058224.859999999</v>
          </cell>
          <cell r="E363">
            <v>-20967526.300000001</v>
          </cell>
        </row>
        <row r="364">
          <cell r="A364" t="str">
            <v>500200230</v>
          </cell>
          <cell r="B364" t="str">
            <v>500200230 PAGO VACACIONES</v>
          </cell>
          <cell r="C364">
            <v>665304.46</v>
          </cell>
          <cell r="D364">
            <v>1297070.49</v>
          </cell>
          <cell r="E364">
            <v>-631766.03</v>
          </cell>
        </row>
        <row r="365">
          <cell r="A365" t="str">
            <v>500200250</v>
          </cell>
          <cell r="B365" t="str">
            <v>500200250 APORTE AFP LEY 87-01</v>
          </cell>
          <cell r="C365">
            <v>26906267.149999999</v>
          </cell>
          <cell r="D365">
            <v>25721919.699999999</v>
          </cell>
          <cell r="E365">
            <v>1184347.45</v>
          </cell>
        </row>
        <row r="366">
          <cell r="A366" t="str">
            <v>500200270</v>
          </cell>
          <cell r="B366" t="str">
            <v>500200270 CONSTRIBUCIONES A LA SEGURIDAD SOCIAL (ARS)</v>
          </cell>
          <cell r="C366">
            <v>26868375.149999999</v>
          </cell>
          <cell r="D366">
            <v>25684181.129999999</v>
          </cell>
          <cell r="E366">
            <v>1184194.02</v>
          </cell>
        </row>
        <row r="367">
          <cell r="A367" t="str">
            <v>500500170</v>
          </cell>
          <cell r="B367" t="str">
            <v>500500170 SOBRESUELDOS - HORAS EXTRAS</v>
          </cell>
          <cell r="C367">
            <v>25688125.280000001</v>
          </cell>
          <cell r="D367">
            <v>26634287.829999998</v>
          </cell>
          <cell r="E367">
            <v>-946162.55</v>
          </cell>
        </row>
        <row r="368">
          <cell r="A368" t="str">
            <v/>
          </cell>
          <cell r="B368" t="str">
            <v>Costos de Personal</v>
          </cell>
          <cell r="C368">
            <v>1029668307.8099999</v>
          </cell>
          <cell r="D368">
            <v>1041310696.71</v>
          </cell>
          <cell r="E368">
            <v>-11642388.9</v>
          </cell>
        </row>
        <row r="369">
          <cell r="A369" t="str">
            <v/>
          </cell>
          <cell r="B369" t="str">
            <v>=======================</v>
          </cell>
          <cell r="C369">
            <v>0</v>
          </cell>
          <cell r="D369">
            <v>0</v>
          </cell>
          <cell r="E369">
            <v>0</v>
          </cell>
        </row>
        <row r="370">
          <cell r="A370" t="str">
            <v>500300101</v>
          </cell>
          <cell r="B370" t="str">
            <v>500300101 MATERIALES Y SUMINISTROS- PAPELERÍA</v>
          </cell>
          <cell r="C370">
            <v>53255.34</v>
          </cell>
          <cell r="D370">
            <v>32762.53</v>
          </cell>
          <cell r="E370">
            <v>20492.810000000001</v>
          </cell>
        </row>
        <row r="371">
          <cell r="A371" t="str">
            <v>500300110</v>
          </cell>
          <cell r="B371" t="str">
            <v>500300110 MATERIALES Y SUMINISTROS-EQUIP. MENORES DE OFICINA</v>
          </cell>
          <cell r="C371">
            <v>8175.44</v>
          </cell>
          <cell r="D371">
            <v>11919.01</v>
          </cell>
          <cell r="E371">
            <v>-3743.57</v>
          </cell>
        </row>
        <row r="372">
          <cell r="A372" t="str">
            <v>500300120</v>
          </cell>
          <cell r="B372" t="str">
            <v>500300120 MATERIALES Y SUMINISTROS- SUM. DE LIMPIEZA</v>
          </cell>
          <cell r="C372">
            <v>828967.71</v>
          </cell>
          <cell r="D372">
            <v>944922.78</v>
          </cell>
          <cell r="E372">
            <v>-115955.07</v>
          </cell>
        </row>
        <row r="373">
          <cell r="A373" t="str">
            <v>500300130</v>
          </cell>
          <cell r="B373" t="str">
            <v>500300130 MATERIALES Y SUMINISTROS- UNIFORMES Y ACCESORIOS</v>
          </cell>
          <cell r="C373">
            <v>0</v>
          </cell>
          <cell r="D373">
            <v>31302.86</v>
          </cell>
          <cell r="E373">
            <v>-31302.86</v>
          </cell>
        </row>
        <row r="374">
          <cell r="A374" t="str">
            <v>500300140</v>
          </cell>
          <cell r="B374" t="str">
            <v>500300140 MATERIALES Y SUMINISTROS- ALIMENTOS Y REFRIGERIOS</v>
          </cell>
          <cell r="C374">
            <v>783368.15</v>
          </cell>
          <cell r="D374">
            <v>1037862.31</v>
          </cell>
          <cell r="E374">
            <v>-254494.16</v>
          </cell>
        </row>
        <row r="375">
          <cell r="A375" t="str">
            <v>500300150</v>
          </cell>
          <cell r="B375" t="str">
            <v>500300150 MATERIALES Y SUMINISROS  DE OFICINA</v>
          </cell>
          <cell r="C375">
            <v>441922.61</v>
          </cell>
          <cell r="D375">
            <v>154783.6</v>
          </cell>
          <cell r="E375">
            <v>287139.01</v>
          </cell>
        </row>
        <row r="376">
          <cell r="A376" t="str">
            <v>500300160</v>
          </cell>
          <cell r="B376" t="str">
            <v>500300160 HERRAMIENTAS (EQUIPO DE PRODUCCIÓN)</v>
          </cell>
          <cell r="C376">
            <v>197011.65</v>
          </cell>
          <cell r="D376">
            <v>2006</v>
          </cell>
          <cell r="E376">
            <v>195005.65</v>
          </cell>
        </row>
        <row r="377">
          <cell r="A377" t="str">
            <v>500300180</v>
          </cell>
          <cell r="B377" t="str">
            <v>500300180 MATERIALES Y SUMINISTROS- CALZADOS</v>
          </cell>
          <cell r="C377">
            <v>0</v>
          </cell>
          <cell r="D377">
            <v>485</v>
          </cell>
          <cell r="E377">
            <v>-485</v>
          </cell>
        </row>
        <row r="378">
          <cell r="A378" t="str">
            <v>500300201</v>
          </cell>
          <cell r="B378" t="str">
            <v>500300201 MATERIALES Y SUMINISTROS- OTROS PRODUC. DE PAPEL</v>
          </cell>
          <cell r="C378">
            <v>3289.8</v>
          </cell>
          <cell r="D378">
            <v>9543</v>
          </cell>
          <cell r="E378">
            <v>-6253.2</v>
          </cell>
        </row>
        <row r="379">
          <cell r="A379" t="str">
            <v>500300210</v>
          </cell>
          <cell r="B379" t="str">
            <v>500300210 MATERIALES Y SUMINISTROS- HERRAMIENTAS DE METAL</v>
          </cell>
          <cell r="C379">
            <v>387395.31</v>
          </cell>
          <cell r="D379">
            <v>674570.58</v>
          </cell>
          <cell r="E379">
            <v>-287175.27</v>
          </cell>
        </row>
        <row r="380">
          <cell r="A380" t="str">
            <v>500300220</v>
          </cell>
          <cell r="B380" t="str">
            <v>500300220 MATERIALES Y SUMINISTROS- NEUMÁTICOS Y CÁMARA DE A</v>
          </cell>
          <cell r="C380">
            <v>1921831.5</v>
          </cell>
          <cell r="D380">
            <v>1894942.98</v>
          </cell>
          <cell r="E380">
            <v>26888.52</v>
          </cell>
        </row>
        <row r="381">
          <cell r="A381" t="str">
            <v>500300230</v>
          </cell>
          <cell r="B381" t="str">
            <v>500300230 MATERIALES Y SUMINISTROS- PROD. MEDICINALES Y FARM</v>
          </cell>
          <cell r="C381">
            <v>33036.68</v>
          </cell>
          <cell r="D381">
            <v>29107.86</v>
          </cell>
          <cell r="E381">
            <v>3928.82</v>
          </cell>
        </row>
        <row r="382">
          <cell r="A382" t="str">
            <v>500300235</v>
          </cell>
          <cell r="B382" t="str">
            <v>500300235 MATERIALES Y SUMINISTROS- OTROS PRODUCTOS AGROFORE</v>
          </cell>
          <cell r="C382">
            <v>0</v>
          </cell>
          <cell r="D382">
            <v>6528.33</v>
          </cell>
          <cell r="E382">
            <v>-6528.33</v>
          </cell>
        </row>
        <row r="383">
          <cell r="A383" t="str">
            <v>500300240</v>
          </cell>
          <cell r="B383" t="str">
            <v>500300240 MATERIALES Y SUMINISTROS- TINTES PINTURAS Y COLOR</v>
          </cell>
          <cell r="C383">
            <v>93486.84</v>
          </cell>
          <cell r="D383">
            <v>306752.44</v>
          </cell>
          <cell r="E383">
            <v>-213265.6</v>
          </cell>
        </row>
        <row r="384">
          <cell r="A384" t="str">
            <v>500300250</v>
          </cell>
          <cell r="B384" t="str">
            <v>500300250 MATERIALES Y SUMINISTROS- PRODUCTOS PLÁSTICOS Y DE</v>
          </cell>
          <cell r="C384">
            <v>1177189.02</v>
          </cell>
          <cell r="D384">
            <v>2304516.69</v>
          </cell>
          <cell r="E384">
            <v>-1127327.67</v>
          </cell>
        </row>
        <row r="385">
          <cell r="A385" t="str">
            <v>500300260</v>
          </cell>
          <cell r="B385" t="str">
            <v>500300260 MATERIALES Y SUMINISTROS - CERRRAJERIA</v>
          </cell>
          <cell r="C385">
            <v>57118.11</v>
          </cell>
          <cell r="D385">
            <v>76598.37</v>
          </cell>
          <cell r="E385">
            <v>-19480.259999999998</v>
          </cell>
        </row>
        <row r="386">
          <cell r="A386" t="str">
            <v>500300265</v>
          </cell>
          <cell r="B386" t="str">
            <v>500300265 MATERIALES Y SUMINISTROS - METALICOS</v>
          </cell>
          <cell r="C386">
            <v>285210.71999999997</v>
          </cell>
          <cell r="D386">
            <v>312891.87</v>
          </cell>
          <cell r="E386">
            <v>-27681.15</v>
          </cell>
        </row>
        <row r="387">
          <cell r="A387" t="str">
            <v>500300270</v>
          </cell>
          <cell r="B387" t="str">
            <v>500300270 MATERIALES  Y UTILES RELAC. CON INFORMATICA</v>
          </cell>
          <cell r="C387">
            <v>1081720.04</v>
          </cell>
          <cell r="D387">
            <v>966026.78</v>
          </cell>
          <cell r="E387">
            <v>115693.26</v>
          </cell>
        </row>
        <row r="388">
          <cell r="A388" t="str">
            <v>500300275</v>
          </cell>
          <cell r="B388" t="str">
            <v>500300275 MATERIALES  ELECTRONICOS</v>
          </cell>
          <cell r="C388">
            <v>0</v>
          </cell>
          <cell r="D388">
            <v>183547.16</v>
          </cell>
          <cell r="E388">
            <v>-183547.16</v>
          </cell>
        </row>
        <row r="389">
          <cell r="A389" t="str">
            <v>500300280</v>
          </cell>
          <cell r="B389" t="str">
            <v>500300280 MAT. Y SUMINIST.- AGUA, CAFE, TE, REF. JGOS.</v>
          </cell>
          <cell r="C389">
            <v>717794.89</v>
          </cell>
          <cell r="D389">
            <v>697354.65</v>
          </cell>
          <cell r="E389">
            <v>20440.240000000002</v>
          </cell>
        </row>
        <row r="390">
          <cell r="A390" t="str">
            <v>500300290</v>
          </cell>
          <cell r="B390" t="str">
            <v>500300290 MATERIALES Y SUMINISTROS- UTILES DE COCINA</v>
          </cell>
          <cell r="C390">
            <v>131194.28</v>
          </cell>
          <cell r="D390">
            <v>114631.05</v>
          </cell>
          <cell r="E390">
            <v>16563.23</v>
          </cell>
        </row>
        <row r="391">
          <cell r="A391" t="str">
            <v>500300301</v>
          </cell>
          <cell r="B391" t="str">
            <v>500300301 INSECT.FUMIGANTES, PROD. QUIM.Y OTROS</v>
          </cell>
          <cell r="C391">
            <v>607861.92000000004</v>
          </cell>
          <cell r="D391">
            <v>934495.98</v>
          </cell>
          <cell r="E391">
            <v>-326634.06</v>
          </cell>
        </row>
        <row r="392">
          <cell r="A392" t="str">
            <v>500300320</v>
          </cell>
          <cell r="B392" t="str">
            <v>500300320 ACABADOS TEXTILES</v>
          </cell>
          <cell r="C392">
            <v>56813.57</v>
          </cell>
          <cell r="D392">
            <v>126741.75</v>
          </cell>
          <cell r="E392">
            <v>-69928.179999999993</v>
          </cell>
        </row>
        <row r="393">
          <cell r="A393" t="str">
            <v>500300330</v>
          </cell>
          <cell r="B393" t="str">
            <v>500300330 PRODUCTOS PAPEL Y CARTÓN</v>
          </cell>
          <cell r="C393">
            <v>572136.12</v>
          </cell>
          <cell r="D393">
            <v>956607.06</v>
          </cell>
          <cell r="E393">
            <v>-384470.94</v>
          </cell>
        </row>
        <row r="394">
          <cell r="A394" t="str">
            <v>500300350</v>
          </cell>
          <cell r="B394" t="str">
            <v>500300350 MATERIALES Y SUMINISTROS - ELECTRICOS</v>
          </cell>
          <cell r="C394">
            <v>9278015.8499999996</v>
          </cell>
          <cell r="D394">
            <v>18826809.710000001</v>
          </cell>
          <cell r="E394">
            <v>-9548793.8599999994</v>
          </cell>
        </row>
        <row r="395">
          <cell r="A395" t="str">
            <v>500300360</v>
          </cell>
          <cell r="B395" t="str">
            <v>500300360 MAT.Y CONST (CEMENTO, CAL Y YESO)</v>
          </cell>
          <cell r="C395">
            <v>16457.25</v>
          </cell>
          <cell r="D395">
            <v>335665.13</v>
          </cell>
          <cell r="E395">
            <v>-319207.88</v>
          </cell>
        </row>
        <row r="396">
          <cell r="A396" t="str">
            <v>500300370</v>
          </cell>
          <cell r="B396" t="str">
            <v>500300370 PRODUCTOS Y ARTÍCULOS DE JARDINERÍA - DECORACIÓN</v>
          </cell>
          <cell r="C396">
            <v>2295</v>
          </cell>
          <cell r="D396">
            <v>2195.5</v>
          </cell>
          <cell r="E396">
            <v>99.5</v>
          </cell>
        </row>
        <row r="397">
          <cell r="A397" t="str">
            <v>500300380</v>
          </cell>
          <cell r="B397" t="str">
            <v>500300380 MAT. Y SUMINISTROS DE MANTENIMIENTOS DE PLANTA</v>
          </cell>
          <cell r="C397">
            <v>362146.8</v>
          </cell>
          <cell r="D397">
            <v>1022446.99</v>
          </cell>
          <cell r="E397">
            <v>-660300.18999999994</v>
          </cell>
        </row>
        <row r="398">
          <cell r="A398" t="str">
            <v>500300390</v>
          </cell>
          <cell r="B398" t="str">
            <v>500300390 GASOLINA - EQUIPO RODANTE</v>
          </cell>
          <cell r="C398">
            <v>0</v>
          </cell>
          <cell r="D398">
            <v>414968.1</v>
          </cell>
          <cell r="E398">
            <v>-414968.1</v>
          </cell>
        </row>
        <row r="399">
          <cell r="A399" t="str">
            <v>500300401</v>
          </cell>
          <cell r="B399" t="str">
            <v>500300401 COMBUSTIBLE GASOIL</v>
          </cell>
          <cell r="C399">
            <v>18751602.260000002</v>
          </cell>
          <cell r="D399">
            <v>23272064.390000001</v>
          </cell>
          <cell r="E399">
            <v>-4520462.13</v>
          </cell>
        </row>
        <row r="400">
          <cell r="A400" t="str">
            <v>500300410</v>
          </cell>
          <cell r="B400" t="str">
            <v>500300410 ACEITE Y GRASA</v>
          </cell>
          <cell r="C400">
            <v>4842971.28</v>
          </cell>
          <cell r="D400">
            <v>3067283.27</v>
          </cell>
          <cell r="E400">
            <v>1775688.01</v>
          </cell>
        </row>
        <row r="401">
          <cell r="A401" t="str">
            <v>500300420</v>
          </cell>
          <cell r="B401" t="str">
            <v>500300420 GAS PROPANO</v>
          </cell>
          <cell r="C401">
            <v>748198.88</v>
          </cell>
          <cell r="D401">
            <v>843008.72</v>
          </cell>
          <cell r="E401">
            <v>-94809.84</v>
          </cell>
        </row>
        <row r="402">
          <cell r="A402" t="str">
            <v>500300430</v>
          </cell>
          <cell r="B402" t="str">
            <v>500300430 MATERIALES MECANICOS</v>
          </cell>
          <cell r="C402">
            <v>3279851.6</v>
          </cell>
          <cell r="D402">
            <v>8845138.8499999996</v>
          </cell>
          <cell r="E402">
            <v>-5565287.25</v>
          </cell>
        </row>
        <row r="403">
          <cell r="A403" t="str">
            <v>500300450</v>
          </cell>
          <cell r="B403" t="str">
            <v>500300450 TUBERIA  ACCES. GALVAN.LOZA Y PORCELANA</v>
          </cell>
          <cell r="C403">
            <v>723707.03</v>
          </cell>
          <cell r="D403">
            <v>732059.52</v>
          </cell>
          <cell r="E403">
            <v>-8352.49</v>
          </cell>
        </row>
        <row r="404">
          <cell r="A404" t="str">
            <v>500300460</v>
          </cell>
          <cell r="B404" t="str">
            <v>500300460 MATERIALES DIVERSOS</v>
          </cell>
          <cell r="C404">
            <v>1448949.52</v>
          </cell>
          <cell r="D404">
            <v>3288474.88</v>
          </cell>
          <cell r="E404">
            <v>-1839525.36</v>
          </cell>
        </row>
        <row r="405">
          <cell r="A405" t="str">
            <v>500300461</v>
          </cell>
          <cell r="B405" t="str">
            <v>500300461 REPUESTOS VARIOS</v>
          </cell>
          <cell r="C405">
            <v>0</v>
          </cell>
          <cell r="D405">
            <v>101549.61</v>
          </cell>
          <cell r="E405">
            <v>-101549.61</v>
          </cell>
        </row>
        <row r="406">
          <cell r="A406" t="str">
            <v>500300470</v>
          </cell>
          <cell r="B406" t="str">
            <v>500300470 MATTO. EQP. Y MOBILIARIO DE OFICINA</v>
          </cell>
          <cell r="C406">
            <v>64921.29</v>
          </cell>
          <cell r="D406">
            <v>41542.86</v>
          </cell>
          <cell r="E406">
            <v>23378.43</v>
          </cell>
        </row>
        <row r="407">
          <cell r="A407" t="str">
            <v/>
          </cell>
          <cell r="B407" t="str">
            <v>Costos de Materiales y Suministros</v>
          </cell>
          <cell r="C407">
            <v>48957896.460000001</v>
          </cell>
          <cell r="D407">
            <v>72604108.170000002</v>
          </cell>
          <cell r="E407">
            <v>-23646211.710000001</v>
          </cell>
        </row>
        <row r="408">
          <cell r="A408" t="str">
            <v/>
          </cell>
          <cell r="B408" t="str">
            <v>=======================</v>
          </cell>
          <cell r="C408">
            <v>0</v>
          </cell>
          <cell r="D408">
            <v>0</v>
          </cell>
          <cell r="E408">
            <v>0</v>
          </cell>
        </row>
        <row r="409">
          <cell r="A409" t="str">
            <v>500200320</v>
          </cell>
          <cell r="B409" t="str">
            <v>500200320 SERVICIOS FUNERARIOS Y DE AMBULANCIA</v>
          </cell>
          <cell r="C409">
            <v>0</v>
          </cell>
          <cell r="D409">
            <v>5800</v>
          </cell>
          <cell r="E409">
            <v>-5800</v>
          </cell>
        </row>
        <row r="410">
          <cell r="A410" t="str">
            <v>500200340</v>
          </cell>
          <cell r="B410" t="str">
            <v>500200340 TRANSPORTE</v>
          </cell>
          <cell r="C410">
            <v>1129199.97</v>
          </cell>
          <cell r="D410">
            <v>1496904.19</v>
          </cell>
          <cell r="E410">
            <v>-367704.22</v>
          </cell>
        </row>
        <row r="411">
          <cell r="A411" t="str">
            <v>500400100</v>
          </cell>
          <cell r="B411" t="str">
            <v>500400100 SERV. BÁSICOS -ELECTRICIDAD</v>
          </cell>
          <cell r="C411">
            <v>11896706.199999999</v>
          </cell>
          <cell r="D411">
            <v>12214012.560000001</v>
          </cell>
          <cell r="E411">
            <v>-317306.36</v>
          </cell>
        </row>
        <row r="412">
          <cell r="A412" t="str">
            <v>500400110</v>
          </cell>
          <cell r="B412" t="str">
            <v>500400110 SERV. BÁSICOS -AGUA</v>
          </cell>
          <cell r="C412">
            <v>40530</v>
          </cell>
          <cell r="D412">
            <v>33482</v>
          </cell>
          <cell r="E412">
            <v>7048</v>
          </cell>
        </row>
        <row r="413">
          <cell r="A413" t="str">
            <v>500400120</v>
          </cell>
          <cell r="B413" t="str">
            <v>500400120 SERV. BÁSICOS -LIMPIEZA E HIGIENE</v>
          </cell>
          <cell r="C413">
            <v>9025.09</v>
          </cell>
          <cell r="D413">
            <v>12099.5</v>
          </cell>
          <cell r="E413">
            <v>-3074.41</v>
          </cell>
        </row>
        <row r="414">
          <cell r="A414" t="str">
            <v>500400130</v>
          </cell>
          <cell r="B414" t="str">
            <v>500400130 SERV. BÁSICOS -BASURA</v>
          </cell>
          <cell r="C414">
            <v>22000</v>
          </cell>
          <cell r="D414">
            <v>23811.599999999999</v>
          </cell>
          <cell r="E414">
            <v>-1811.6</v>
          </cell>
        </row>
        <row r="415">
          <cell r="A415" t="str">
            <v>500400150</v>
          </cell>
          <cell r="B415" t="str">
            <v>500400150 ALQUILERES - EDIFICIOS Y LOCALES</v>
          </cell>
          <cell r="C415">
            <v>770846.05</v>
          </cell>
          <cell r="D415">
            <v>2332611.65</v>
          </cell>
          <cell r="E415">
            <v>-1561765.6</v>
          </cell>
        </row>
        <row r="416">
          <cell r="A416" t="str">
            <v>500400170</v>
          </cell>
          <cell r="B416" t="str">
            <v>500400170 ALQUILERES - EQUIPOS DE SERVCIOS</v>
          </cell>
          <cell r="C416">
            <v>0</v>
          </cell>
          <cell r="D416">
            <v>944</v>
          </cell>
          <cell r="E416">
            <v>-944</v>
          </cell>
        </row>
        <row r="417">
          <cell r="A417" t="str">
            <v>500400180</v>
          </cell>
          <cell r="B417" t="str">
            <v>500400180 ALQUILERES - EQUIPO PESADO (TRACCIÓN - ELEVACIÓN -</v>
          </cell>
          <cell r="C417">
            <v>92040</v>
          </cell>
          <cell r="D417">
            <v>1458442.32</v>
          </cell>
          <cell r="E417">
            <v>-1366402.32</v>
          </cell>
        </row>
        <row r="418">
          <cell r="A418" t="str">
            <v>500400185</v>
          </cell>
          <cell r="B418" t="str">
            <v>500400185 ALQUILER DE VEHICULOS</v>
          </cell>
          <cell r="C418">
            <v>165200</v>
          </cell>
          <cell r="D418">
            <v>0</v>
          </cell>
          <cell r="E418">
            <v>165200</v>
          </cell>
        </row>
        <row r="419">
          <cell r="A419" t="str">
            <v>500400190</v>
          </cell>
          <cell r="B419" t="str">
            <v>500400190 ALQUILERES - OTROS ALQUILERES</v>
          </cell>
          <cell r="C419">
            <v>200</v>
          </cell>
          <cell r="D419">
            <v>110025.56</v>
          </cell>
          <cell r="E419">
            <v>-109825.56</v>
          </cell>
        </row>
        <row r="420">
          <cell r="A420" t="str">
            <v>500400230</v>
          </cell>
          <cell r="B420" t="str">
            <v>500400230 SERV. DE COMUNICACION -SERV. TEL. LARGA DISTANCIA</v>
          </cell>
          <cell r="C420">
            <v>264776.07</v>
          </cell>
          <cell r="D420">
            <v>1634558.95</v>
          </cell>
          <cell r="E420">
            <v>-1369782.88</v>
          </cell>
        </row>
        <row r="421">
          <cell r="A421" t="str">
            <v>500400240</v>
          </cell>
          <cell r="B421" t="str">
            <v>500400240 SERV. DE COMUNICACION -TELÉFONO LOCAL</v>
          </cell>
          <cell r="C421">
            <v>0</v>
          </cell>
          <cell r="D421">
            <v>14108.82</v>
          </cell>
          <cell r="E421">
            <v>-14108.82</v>
          </cell>
        </row>
        <row r="422">
          <cell r="A422" t="str">
            <v>500400260</v>
          </cell>
          <cell r="B422" t="str">
            <v>500400260 SERV. FLETES Y ACARREOS</v>
          </cell>
          <cell r="C422">
            <v>0</v>
          </cell>
          <cell r="D422">
            <v>9000</v>
          </cell>
          <cell r="E422">
            <v>-9000</v>
          </cell>
        </row>
        <row r="423">
          <cell r="A423" t="str">
            <v>500400265</v>
          </cell>
          <cell r="B423" t="str">
            <v>500400265 VIATICOS DENTRO DEL PAÍS</v>
          </cell>
          <cell r="C423">
            <v>0</v>
          </cell>
          <cell r="D423">
            <v>3464</v>
          </cell>
          <cell r="E423">
            <v>-3464</v>
          </cell>
        </row>
        <row r="424">
          <cell r="A424" t="str">
            <v>500400270</v>
          </cell>
          <cell r="B424" t="str">
            <v>500400270 PEAJES</v>
          </cell>
          <cell r="C424">
            <v>208040</v>
          </cell>
          <cell r="D424">
            <v>213454</v>
          </cell>
          <cell r="E424">
            <v>-5414</v>
          </cell>
        </row>
        <row r="425">
          <cell r="A425" t="str">
            <v>500400280</v>
          </cell>
          <cell r="B425" t="str">
            <v>500400280 SEGUROS DE BIENES MUEBLES</v>
          </cell>
          <cell r="C425">
            <v>0</v>
          </cell>
          <cell r="D425">
            <v>290025.52</v>
          </cell>
          <cell r="E425">
            <v>-290025.52</v>
          </cell>
        </row>
        <row r="426">
          <cell r="A426" t="str">
            <v>500400300</v>
          </cell>
          <cell r="B426" t="str">
            <v>500400300 MANTENIMIENTO MECANICO</v>
          </cell>
          <cell r="C426">
            <v>286002.36</v>
          </cell>
          <cell r="D426">
            <v>0</v>
          </cell>
          <cell r="E426">
            <v>286002.36</v>
          </cell>
        </row>
        <row r="427">
          <cell r="A427" t="str">
            <v>500400400</v>
          </cell>
          <cell r="B427" t="str">
            <v>500400400 MANTENIMIENTO ELECTRICO</v>
          </cell>
          <cell r="C427">
            <v>114166.66</v>
          </cell>
          <cell r="D427">
            <v>246030</v>
          </cell>
          <cell r="E427">
            <v>-131863.34</v>
          </cell>
        </row>
        <row r="428">
          <cell r="A428" t="str">
            <v>500400900</v>
          </cell>
          <cell r="B428" t="str">
            <v>500400900 OTROS GASTOS</v>
          </cell>
          <cell r="C428">
            <v>3153</v>
          </cell>
          <cell r="D428">
            <v>25940.720000000001</v>
          </cell>
          <cell r="E428">
            <v>-22787.72</v>
          </cell>
        </row>
        <row r="429">
          <cell r="A429" t="str">
            <v>500500121</v>
          </cell>
          <cell r="B429" t="str">
            <v>500500121 PUBLICIDAD Y PROMOCIÓN -IMPRESION Y ENCUADERNACIÓN</v>
          </cell>
          <cell r="C429">
            <v>73891.17</v>
          </cell>
          <cell r="D429">
            <v>76112.759999999995</v>
          </cell>
          <cell r="E429">
            <v>-2221.59</v>
          </cell>
        </row>
        <row r="430">
          <cell r="A430" t="str">
            <v>500500131</v>
          </cell>
          <cell r="B430" t="str">
            <v>500500131 SERV. DE COMUNICACION -SERV. INTERNET Y TELECABLE</v>
          </cell>
          <cell r="C430">
            <v>1306066.02</v>
          </cell>
          <cell r="D430">
            <v>252056.05</v>
          </cell>
          <cell r="E430">
            <v>1054009.97</v>
          </cell>
        </row>
        <row r="431">
          <cell r="A431" t="str">
            <v>500500151</v>
          </cell>
          <cell r="B431" t="str">
            <v>500500151 Actividades Festiva- Presentaciones Artistica</v>
          </cell>
          <cell r="C431">
            <v>2035091</v>
          </cell>
          <cell r="D431">
            <v>1017763.46</v>
          </cell>
          <cell r="E431">
            <v>1017327.54</v>
          </cell>
        </row>
        <row r="432">
          <cell r="A432" t="str">
            <v>500600100</v>
          </cell>
          <cell r="B432" t="str">
            <v>500600100 REPARAC. Y MTTO. EQUIP.MENORES -OFICINA</v>
          </cell>
          <cell r="C432">
            <v>0</v>
          </cell>
          <cell r="D432">
            <v>792.8</v>
          </cell>
          <cell r="E432">
            <v>-792.8</v>
          </cell>
        </row>
        <row r="433">
          <cell r="A433" t="str">
            <v>500600200</v>
          </cell>
          <cell r="B433" t="str">
            <v>500600200 REP. Y MANTTO.  EQUIPOS DE TRASNSP.</v>
          </cell>
          <cell r="C433">
            <v>2020903.68</v>
          </cell>
          <cell r="D433">
            <v>1849422.15</v>
          </cell>
          <cell r="E433">
            <v>171481.53</v>
          </cell>
        </row>
        <row r="434">
          <cell r="A434" t="str">
            <v>500600300</v>
          </cell>
          <cell r="B434" t="str">
            <v>500600300 PIEZAS Y ACCESORIOS EQUIPOS DE TRANSPORTE</v>
          </cell>
          <cell r="C434">
            <v>252496.37</v>
          </cell>
          <cell r="D434">
            <v>417524.35</v>
          </cell>
          <cell r="E434">
            <v>-165027.98000000001</v>
          </cell>
        </row>
        <row r="435">
          <cell r="A435" t="str">
            <v>500600400</v>
          </cell>
          <cell r="B435" t="str">
            <v>500600400 PIEZAS Y ACCESORIOS EQUIPOS DE REFIGERACIÓN</v>
          </cell>
          <cell r="C435">
            <v>15586.12</v>
          </cell>
          <cell r="D435">
            <v>40284.839999999997</v>
          </cell>
          <cell r="E435">
            <v>-24698.720000000001</v>
          </cell>
        </row>
        <row r="436">
          <cell r="A436" t="str">
            <v>500600500</v>
          </cell>
          <cell r="B436" t="str">
            <v>500600500 REPARAC. Y MANTENIMIENTO DE EDIFICIOS</v>
          </cell>
          <cell r="C436">
            <v>178290</v>
          </cell>
          <cell r="D436">
            <v>67428.490000000005</v>
          </cell>
          <cell r="E436">
            <v>110861.51</v>
          </cell>
        </row>
        <row r="437">
          <cell r="A437" t="str">
            <v>500600505</v>
          </cell>
          <cell r="B437" t="str">
            <v>500600505 REPARAC.E INSTALACIONES ELECTRICAS</v>
          </cell>
          <cell r="C437">
            <v>1138405</v>
          </cell>
          <cell r="D437">
            <v>1053401.22</v>
          </cell>
          <cell r="E437">
            <v>85003.78</v>
          </cell>
        </row>
        <row r="438">
          <cell r="A438" t="str">
            <v>500600510</v>
          </cell>
          <cell r="B438" t="str">
            <v>500600510 REPARAC. Y MANTENIMIENTO MAQ. Y EQUIPO</v>
          </cell>
          <cell r="C438">
            <v>1029556.63</v>
          </cell>
          <cell r="D438">
            <v>59354</v>
          </cell>
          <cell r="E438">
            <v>970202.63</v>
          </cell>
        </row>
        <row r="439">
          <cell r="A439" t="str">
            <v>500600600</v>
          </cell>
          <cell r="B439" t="str">
            <v>500600600 REPARAC. Y MTTO. EQUIP.MENORES -OTRAS REPARACIONES</v>
          </cell>
          <cell r="C439">
            <v>84016.2</v>
          </cell>
          <cell r="D439">
            <v>147556.97</v>
          </cell>
          <cell r="E439">
            <v>-63540.77</v>
          </cell>
        </row>
        <row r="440">
          <cell r="A440" t="str">
            <v>500600700</v>
          </cell>
          <cell r="B440" t="str">
            <v>500600700 REPARACIONES MENORES DE OBRAS</v>
          </cell>
          <cell r="C440">
            <v>2975</v>
          </cell>
          <cell r="D440">
            <v>3043.2</v>
          </cell>
          <cell r="E440">
            <v>-68.2</v>
          </cell>
        </row>
        <row r="441">
          <cell r="A441" t="str">
            <v>500600800</v>
          </cell>
          <cell r="B441" t="str">
            <v>500600800 ESTUDIO PREINVERSION</v>
          </cell>
          <cell r="C441">
            <v>24282822.48</v>
          </cell>
          <cell r="D441">
            <v>0</v>
          </cell>
          <cell r="E441">
            <v>24282822.48</v>
          </cell>
        </row>
        <row r="442">
          <cell r="A442" t="str">
            <v>500800150</v>
          </cell>
          <cell r="B442" t="str">
            <v>500800150 EQUIPOS DE COMUNICACIONES</v>
          </cell>
          <cell r="C442">
            <v>0</v>
          </cell>
          <cell r="D442">
            <v>949554.97</v>
          </cell>
          <cell r="E442">
            <v>-949554.97</v>
          </cell>
        </row>
        <row r="443">
          <cell r="A443" t="str">
            <v>500900400</v>
          </cell>
          <cell r="B443" t="str">
            <v>500900400 APORTES A INSTITUCIONES</v>
          </cell>
          <cell r="C443">
            <v>176948.58</v>
          </cell>
          <cell r="D443">
            <v>0</v>
          </cell>
          <cell r="E443">
            <v>176948.58</v>
          </cell>
        </row>
        <row r="444">
          <cell r="A444" t="str">
            <v>500900600</v>
          </cell>
          <cell r="B444" t="str">
            <v>500900600 OTROS IMPUESTOS</v>
          </cell>
          <cell r="C444">
            <v>180174.52</v>
          </cell>
          <cell r="D444">
            <v>5631.85</v>
          </cell>
          <cell r="E444">
            <v>174542.67</v>
          </cell>
        </row>
        <row r="445">
          <cell r="A445" t="str">
            <v>500900700</v>
          </cell>
          <cell r="B445" t="str">
            <v>500900700 AYUDA DONACIONES  A INSTITUCIONES</v>
          </cell>
          <cell r="C445">
            <v>0</v>
          </cell>
          <cell r="D445">
            <v>3022073.44</v>
          </cell>
          <cell r="E445">
            <v>-3022073.44</v>
          </cell>
        </row>
        <row r="446">
          <cell r="A446" t="str">
            <v>500900800</v>
          </cell>
          <cell r="B446" t="str">
            <v>500900800 PISCICOLA Y AFINES</v>
          </cell>
          <cell r="C446">
            <v>2000</v>
          </cell>
          <cell r="D446">
            <v>5000</v>
          </cell>
          <cell r="E446">
            <v>-3000</v>
          </cell>
        </row>
        <row r="447">
          <cell r="A447" t="str">
            <v/>
          </cell>
          <cell r="B447" t="str">
            <v/>
          </cell>
          <cell r="C447">
            <v>47781108.170000002</v>
          </cell>
          <cell r="D447">
            <v>29091715.940000001</v>
          </cell>
          <cell r="E447">
            <v>18689392.23</v>
          </cell>
        </row>
        <row r="448">
          <cell r="A448" t="str">
            <v/>
          </cell>
          <cell r="B448" t="str">
            <v>Costos No Personal</v>
          </cell>
          <cell r="C448">
            <v>47781108.170000002</v>
          </cell>
          <cell r="D448">
            <v>29091715.940000001</v>
          </cell>
          <cell r="E448">
            <v>18689392.23</v>
          </cell>
        </row>
        <row r="449">
          <cell r="A449" t="str">
            <v/>
          </cell>
          <cell r="B449" t="str">
            <v>=======================</v>
          </cell>
          <cell r="C449">
            <v>0</v>
          </cell>
          <cell r="D449">
            <v>0</v>
          </cell>
          <cell r="E449">
            <v>0</v>
          </cell>
        </row>
        <row r="450">
          <cell r="A450" t="str">
            <v>501000100</v>
          </cell>
          <cell r="B450" t="str">
            <v>501000100 DEP. EDIF. MAQ. Y EQUIPOS  DE PRODUCCION 5% ANUAL</v>
          </cell>
          <cell r="C450">
            <v>2375802622.71</v>
          </cell>
          <cell r="D450">
            <v>2365730073.1900001</v>
          </cell>
          <cell r="E450">
            <v>10072549.52</v>
          </cell>
        </row>
        <row r="451">
          <cell r="A451" t="str">
            <v>501000200</v>
          </cell>
          <cell r="B451" t="str">
            <v>501000200 DEP. HERRAM. Y EQUIPOS DE TRABAJO 15% ANUAL</v>
          </cell>
          <cell r="C451">
            <v>1099493081.7</v>
          </cell>
          <cell r="D451">
            <v>1126778271.77</v>
          </cell>
          <cell r="E451">
            <v>-27285190.07</v>
          </cell>
        </row>
        <row r="452">
          <cell r="A452" t="str">
            <v>501000300</v>
          </cell>
          <cell r="B452" t="str">
            <v>501000300 DEP. EQUIPOS: TRANSP. OFIC  COMPUTOS Y COMUNIC. 25</v>
          </cell>
          <cell r="C452">
            <v>104093495.39</v>
          </cell>
          <cell r="D452">
            <v>109278565.73</v>
          </cell>
          <cell r="E452">
            <v>-5185070.34</v>
          </cell>
        </row>
        <row r="453">
          <cell r="A453" t="str">
            <v/>
          </cell>
          <cell r="B453" t="str">
            <v>Costos de Depreciación</v>
          </cell>
          <cell r="C453">
            <v>3579389199.8000002</v>
          </cell>
          <cell r="D453">
            <v>3601786910.6900001</v>
          </cell>
          <cell r="E453">
            <v>-22397710.890000001</v>
          </cell>
        </row>
        <row r="454">
          <cell r="A454" t="str">
            <v/>
          </cell>
          <cell r="B454" t="str">
            <v>=======================</v>
          </cell>
          <cell r="C454">
            <v>0</v>
          </cell>
          <cell r="D454">
            <v>0</v>
          </cell>
          <cell r="E454">
            <v>0</v>
          </cell>
        </row>
        <row r="455">
          <cell r="A455" t="str">
            <v>500200100</v>
          </cell>
          <cell r="B455" t="str">
            <v>500200100 COSTO ENERGÍA COMPRADA</v>
          </cell>
          <cell r="C455">
            <v>19193074</v>
          </cell>
          <cell r="D455">
            <v>0</v>
          </cell>
          <cell r="E455">
            <v>19193074</v>
          </cell>
        </row>
        <row r="456">
          <cell r="A456" t="str">
            <v>500200105</v>
          </cell>
          <cell r="B456" t="str">
            <v>500200105 COSTO POTENCIA MERCADO SPOT</v>
          </cell>
          <cell r="C456">
            <v>175650</v>
          </cell>
          <cell r="D456">
            <v>0</v>
          </cell>
          <cell r="E456">
            <v>175650</v>
          </cell>
        </row>
        <row r="457">
          <cell r="A457" t="str">
            <v>500200132</v>
          </cell>
          <cell r="B457" t="str">
            <v>500200132 COMPESACION; MERCADO SPOT.</v>
          </cell>
          <cell r="C457">
            <v>24249303.309999999</v>
          </cell>
          <cell r="D457">
            <v>54407544.060000002</v>
          </cell>
          <cell r="E457">
            <v>-30158240.75</v>
          </cell>
        </row>
        <row r="458">
          <cell r="A458" t="str">
            <v>500200133</v>
          </cell>
          <cell r="B458" t="str">
            <v>500200133 INTERCONEXION</v>
          </cell>
          <cell r="C458">
            <v>0</v>
          </cell>
          <cell r="D458">
            <v>5628.6</v>
          </cell>
          <cell r="E458">
            <v>-5628.6</v>
          </cell>
        </row>
        <row r="459">
          <cell r="A459" t="str">
            <v>500200134</v>
          </cell>
          <cell r="B459" t="str">
            <v>500200134 DESVIACIONES DE LOS AGENTES ELCTRICOS</v>
          </cell>
          <cell r="C459">
            <v>4723523</v>
          </cell>
          <cell r="D459">
            <v>2711673</v>
          </cell>
          <cell r="E459">
            <v>2011850</v>
          </cell>
        </row>
        <row r="460">
          <cell r="A460" t="str">
            <v>500300100</v>
          </cell>
          <cell r="B460" t="str">
            <v>500300100 COSTO ORGANISMO COORDINADOR</v>
          </cell>
          <cell r="C460">
            <v>13878873</v>
          </cell>
          <cell r="D460">
            <v>13251542</v>
          </cell>
          <cell r="E460">
            <v>627331</v>
          </cell>
        </row>
        <row r="461">
          <cell r="A461" t="str">
            <v>500300500</v>
          </cell>
          <cell r="B461" t="str">
            <v>500300500 COSTO TRANSFERENCIA  DERECHO DE CONEXION</v>
          </cell>
          <cell r="C461">
            <v>881902320</v>
          </cell>
          <cell r="D461">
            <v>864454090</v>
          </cell>
          <cell r="E461">
            <v>17448230</v>
          </cell>
        </row>
        <row r="462">
          <cell r="A462" t="str">
            <v/>
          </cell>
          <cell r="B462" t="str">
            <v>Total Costos de Operación</v>
          </cell>
          <cell r="C462">
            <v>5649919255.5500002</v>
          </cell>
          <cell r="D462">
            <v>5679623909.1700001</v>
          </cell>
          <cell r="E462">
            <v>-29704653.620000001</v>
          </cell>
        </row>
        <row r="463">
          <cell r="A463" t="str">
            <v/>
          </cell>
          <cell r="B463" t="str">
            <v>=======================</v>
          </cell>
          <cell r="C463">
            <v>0</v>
          </cell>
          <cell r="D463">
            <v>0</v>
          </cell>
          <cell r="E463">
            <v>0</v>
          </cell>
        </row>
        <row r="464">
          <cell r="A464" t="str">
            <v/>
          </cell>
          <cell r="B464" t="str">
            <v>Ganancia Bruta en Operaciones</v>
          </cell>
          <cell r="C464">
            <v>-10926801024.59</v>
          </cell>
          <cell r="D464">
            <v>-12053992650.620001</v>
          </cell>
          <cell r="E464">
            <v>1127191626.03</v>
          </cell>
        </row>
        <row r="465">
          <cell r="A465" t="str">
            <v/>
          </cell>
          <cell r="B465" t="str">
            <v>=======================</v>
          </cell>
          <cell r="C465">
            <v>0</v>
          </cell>
          <cell r="D465">
            <v>0</v>
          </cell>
          <cell r="E465">
            <v>0</v>
          </cell>
        </row>
        <row r="466">
          <cell r="A466" t="str">
            <v/>
          </cell>
          <cell r="B466" t="str">
            <v>MENOS:</v>
          </cell>
          <cell r="C466">
            <v>0</v>
          </cell>
          <cell r="D466">
            <v>0</v>
          </cell>
          <cell r="E466">
            <v>0</v>
          </cell>
        </row>
        <row r="467">
          <cell r="A467" t="str">
            <v>600100100</v>
          </cell>
          <cell r="B467" t="str">
            <v>600100100 SUELDOS PERSONAL FIJO</v>
          </cell>
          <cell r="C467">
            <v>624739305.16999996</v>
          </cell>
          <cell r="D467">
            <v>610753736.14999998</v>
          </cell>
          <cell r="E467">
            <v>13985569.02</v>
          </cell>
        </row>
        <row r="468">
          <cell r="A468" t="str">
            <v>600100120</v>
          </cell>
          <cell r="B468" t="str">
            <v>600100120 SUELDO PERSONAL CONTRATADO</v>
          </cell>
          <cell r="C468">
            <v>213371480.43000001</v>
          </cell>
          <cell r="D468">
            <v>218812732.74000001</v>
          </cell>
          <cell r="E468">
            <v>-5441252.3099999996</v>
          </cell>
        </row>
        <row r="469">
          <cell r="A469" t="str">
            <v>600100125</v>
          </cell>
          <cell r="B469" t="str">
            <v>600100125 SUELDO PERSONAL SERVS. ESPECIALES</v>
          </cell>
          <cell r="C469">
            <v>30470.11</v>
          </cell>
          <cell r="D469">
            <v>3304</v>
          </cell>
          <cell r="E469">
            <v>27166.11</v>
          </cell>
        </row>
        <row r="470">
          <cell r="A470" t="str">
            <v>600100130</v>
          </cell>
          <cell r="B470" t="str">
            <v>600100130 SUELDO PERSONAL JORNALES</v>
          </cell>
          <cell r="C470">
            <v>28635993.359999999</v>
          </cell>
          <cell r="D470">
            <v>14257413.23</v>
          </cell>
          <cell r="E470">
            <v>14378580.130000001</v>
          </cell>
        </row>
        <row r="471">
          <cell r="A471" t="str">
            <v>600100140</v>
          </cell>
          <cell r="B471" t="str">
            <v>600100140 SUELDO SOBRE JORNALES</v>
          </cell>
          <cell r="C471">
            <v>2200</v>
          </cell>
          <cell r="D471">
            <v>29500</v>
          </cell>
          <cell r="E471">
            <v>-27300</v>
          </cell>
        </row>
        <row r="472">
          <cell r="A472" t="str">
            <v>600100160</v>
          </cell>
          <cell r="B472" t="str">
            <v>600100160 SUELDOS MILITARES</v>
          </cell>
          <cell r="C472">
            <v>43216476.479999997</v>
          </cell>
          <cell r="D472">
            <v>41657060.119999997</v>
          </cell>
          <cell r="E472">
            <v>1559416.36</v>
          </cell>
        </row>
        <row r="473">
          <cell r="A473" t="str">
            <v>600200100</v>
          </cell>
          <cell r="B473" t="str">
            <v>600200100 SOBRESUELDOS - HORAS EXTRAS</v>
          </cell>
          <cell r="C473">
            <v>4079594.98</v>
          </cell>
          <cell r="D473">
            <v>3643854.48</v>
          </cell>
          <cell r="E473">
            <v>435740.5</v>
          </cell>
        </row>
        <row r="474">
          <cell r="A474" t="str">
            <v>600200110</v>
          </cell>
          <cell r="B474" t="str">
            <v>600200110 SOBRESUELDOS - INCENTIVOS LOGROS  DE METAS</v>
          </cell>
          <cell r="C474">
            <v>190088169.03</v>
          </cell>
          <cell r="D474">
            <v>217778940.08000001</v>
          </cell>
          <cell r="E474">
            <v>-27690771.050000001</v>
          </cell>
        </row>
        <row r="475">
          <cell r="A475" t="str">
            <v>600200115</v>
          </cell>
          <cell r="B475" t="str">
            <v>600200115 INCENTIVOS USO DE VEHICULO</v>
          </cell>
          <cell r="C475">
            <v>41316833.380000003</v>
          </cell>
          <cell r="D475">
            <v>39400166.670000002</v>
          </cell>
          <cell r="E475">
            <v>1916666.71</v>
          </cell>
        </row>
        <row r="476">
          <cell r="A476" t="str">
            <v>600200116</v>
          </cell>
          <cell r="B476" t="str">
            <v>600200116  INCENTIVO POR ESPECIALISMO</v>
          </cell>
          <cell r="C476">
            <v>9070947.9800000004</v>
          </cell>
          <cell r="D476">
            <v>5386200</v>
          </cell>
          <cell r="E476">
            <v>3684747.98</v>
          </cell>
        </row>
        <row r="477">
          <cell r="A477" t="str">
            <v>600200120</v>
          </cell>
          <cell r="B477" t="str">
            <v>600200120 SOBRESUELDOS -PRIMA VACACIONAL</v>
          </cell>
          <cell r="C477">
            <v>41400202.189999998</v>
          </cell>
          <cell r="D477">
            <v>41984638.560000002</v>
          </cell>
          <cell r="E477">
            <v>-584436.37</v>
          </cell>
        </row>
        <row r="478">
          <cell r="A478" t="str">
            <v>600200140</v>
          </cell>
          <cell r="B478" t="str">
            <v>600200140 SOBRESUELDOS - CURSOS A EMPLEADOS</v>
          </cell>
          <cell r="C478">
            <v>31231.16</v>
          </cell>
          <cell r="D478">
            <v>0</v>
          </cell>
          <cell r="E478">
            <v>31231.16</v>
          </cell>
        </row>
        <row r="479">
          <cell r="A479" t="str">
            <v>600200152</v>
          </cell>
          <cell r="B479" t="str">
            <v>600200152 COMPENS. DEV. GASTOS EDUCATIVO EMPLEADOS</v>
          </cell>
          <cell r="C479">
            <v>0</v>
          </cell>
          <cell r="D479">
            <v>6239.67</v>
          </cell>
          <cell r="E479">
            <v>-6239.67</v>
          </cell>
        </row>
        <row r="480">
          <cell r="A480" t="str">
            <v>600200153</v>
          </cell>
          <cell r="B480" t="str">
            <v>600200153 RECONOCIMIENTO AL MERITO ESTUDIANTIL HIJOS EMPLE.</v>
          </cell>
          <cell r="C480">
            <v>1340890</v>
          </cell>
          <cell r="D480">
            <v>1969000</v>
          </cell>
          <cell r="E480">
            <v>-628110</v>
          </cell>
        </row>
        <row r="481">
          <cell r="A481" t="str">
            <v>600200160</v>
          </cell>
          <cell r="B481" t="str">
            <v>600200160 DIETAS</v>
          </cell>
          <cell r="C481">
            <v>30828907.969999999</v>
          </cell>
          <cell r="D481">
            <v>14017040.380000001</v>
          </cell>
          <cell r="E481">
            <v>16811867.59</v>
          </cell>
        </row>
        <row r="482">
          <cell r="A482" t="str">
            <v>600200210</v>
          </cell>
          <cell r="B482" t="str">
            <v>600200210 REGALÍA PASCUAL</v>
          </cell>
          <cell r="C482">
            <v>70681706.319999993</v>
          </cell>
          <cell r="D482">
            <v>66011621.770000003</v>
          </cell>
          <cell r="E482">
            <v>4670084.55</v>
          </cell>
        </row>
        <row r="483">
          <cell r="A483" t="str">
            <v>600200221</v>
          </cell>
          <cell r="B483" t="str">
            <v>600200221 PRESTACIONES LABORALES</v>
          </cell>
          <cell r="C483">
            <v>22424861.59</v>
          </cell>
          <cell r="D483">
            <v>28303373.57</v>
          </cell>
          <cell r="E483">
            <v>-5878511.9800000004</v>
          </cell>
        </row>
        <row r="484">
          <cell r="A484" t="str">
            <v>600200230</v>
          </cell>
          <cell r="B484" t="str">
            <v>600200230 PAGO VACACIONES</v>
          </cell>
          <cell r="C484">
            <v>1234438.27</v>
          </cell>
          <cell r="D484">
            <v>1998410.45</v>
          </cell>
          <cell r="E484">
            <v>-763972.18</v>
          </cell>
        </row>
        <row r="485">
          <cell r="A485" t="str">
            <v>600200240</v>
          </cell>
          <cell r="B485" t="str">
            <v>600200240 APORTE AL PLAN DE RETIRO</v>
          </cell>
          <cell r="C485">
            <v>88000</v>
          </cell>
          <cell r="D485">
            <v>0</v>
          </cell>
          <cell r="E485">
            <v>88000</v>
          </cell>
        </row>
        <row r="486">
          <cell r="A486" t="str">
            <v>600200250</v>
          </cell>
          <cell r="B486" t="str">
            <v>600200250 APORTE AFP LEY 87-01</v>
          </cell>
          <cell r="C486">
            <v>32241022.460000001</v>
          </cell>
          <cell r="D486">
            <v>32829791.32</v>
          </cell>
          <cell r="E486">
            <v>-588768.86</v>
          </cell>
        </row>
        <row r="487">
          <cell r="A487" t="str">
            <v>600200260</v>
          </cell>
          <cell r="B487" t="str">
            <v>600200260 APORTE RIESGO LABORAL</v>
          </cell>
          <cell r="C487">
            <v>93715477.090000004</v>
          </cell>
          <cell r="D487">
            <v>92338547.329999998</v>
          </cell>
          <cell r="E487">
            <v>1376929.76</v>
          </cell>
        </row>
        <row r="488">
          <cell r="A488" t="str">
            <v>600200270</v>
          </cell>
          <cell r="B488" t="str">
            <v>600200270 CONSTRIBUCIONES A LA SEGURIDAD SOCIAL (ARS)</v>
          </cell>
          <cell r="C488">
            <v>29228368.870000001</v>
          </cell>
          <cell r="D488">
            <v>27216155.829999998</v>
          </cell>
          <cell r="E488">
            <v>2012213.04</v>
          </cell>
        </row>
        <row r="489">
          <cell r="A489" t="str">
            <v/>
          </cell>
          <cell r="B489" t="str">
            <v>Gastos Personales</v>
          </cell>
          <cell r="C489">
            <v>1477766576.8399999</v>
          </cell>
          <cell r="D489">
            <v>1458397726.3499999</v>
          </cell>
          <cell r="E489">
            <v>19368850.490000002</v>
          </cell>
        </row>
        <row r="490">
          <cell r="A490" t="str">
            <v/>
          </cell>
          <cell r="B490" t="str">
            <v>=======================</v>
          </cell>
          <cell r="C490">
            <v>0</v>
          </cell>
          <cell r="D490">
            <v>0</v>
          </cell>
          <cell r="E490">
            <v>0</v>
          </cell>
        </row>
        <row r="491">
          <cell r="A491" t="str">
            <v>600300100</v>
          </cell>
          <cell r="B491" t="str">
            <v>600300100 MATERIALES Y SUMINISTROS- PAPELERÍA</v>
          </cell>
          <cell r="C491">
            <v>1511608.76</v>
          </cell>
          <cell r="D491">
            <v>177662.84</v>
          </cell>
          <cell r="E491">
            <v>1333945.92</v>
          </cell>
        </row>
        <row r="492">
          <cell r="A492" t="str">
            <v>600300110</v>
          </cell>
          <cell r="B492" t="str">
            <v>600300110 MATERIALES Y SUMINISTROS-EQUIP. MENORES DE OFICINA</v>
          </cell>
          <cell r="C492">
            <v>33627.769999999997</v>
          </cell>
          <cell r="D492">
            <v>9989.76</v>
          </cell>
          <cell r="E492">
            <v>23638.01</v>
          </cell>
        </row>
        <row r="493">
          <cell r="A493" t="str">
            <v>600300120</v>
          </cell>
          <cell r="B493" t="str">
            <v>600300120 MATERIALES Y SUMINISTROS- SUM. DE LIMPIEZA</v>
          </cell>
          <cell r="C493">
            <v>1515024.54</v>
          </cell>
          <cell r="D493">
            <v>918808.09</v>
          </cell>
          <cell r="E493">
            <v>596216.44999999995</v>
          </cell>
        </row>
        <row r="494">
          <cell r="A494" t="str">
            <v>600300130</v>
          </cell>
          <cell r="B494" t="str">
            <v>600300130 MATERIALES Y SUMINISTROS- UNIFORMES Y ACCESORIOS</v>
          </cell>
          <cell r="C494">
            <v>10337248.4</v>
          </cell>
          <cell r="D494">
            <v>5251156.8</v>
          </cell>
          <cell r="E494">
            <v>5086091.5999999996</v>
          </cell>
        </row>
        <row r="495">
          <cell r="A495" t="str">
            <v>600300140</v>
          </cell>
          <cell r="B495" t="str">
            <v>600300140 ALIMENTOS Y REFRIGERIOS</v>
          </cell>
          <cell r="C495">
            <v>21067416.649999999</v>
          </cell>
          <cell r="D495">
            <v>15022322.91</v>
          </cell>
          <cell r="E495">
            <v>6045093.7400000002</v>
          </cell>
        </row>
        <row r="496">
          <cell r="A496" t="str">
            <v>600300150</v>
          </cell>
          <cell r="B496" t="str">
            <v>600300150 MATERIALES Y SUMINISROS  DE OFICINA</v>
          </cell>
          <cell r="C496">
            <v>2223484.9</v>
          </cell>
          <cell r="D496">
            <v>716979.3</v>
          </cell>
          <cell r="E496">
            <v>1506505.6</v>
          </cell>
        </row>
        <row r="497">
          <cell r="A497" t="str">
            <v>600300160</v>
          </cell>
          <cell r="B497" t="str">
            <v>600300160 HERRAMIENTAS (EQUIPO DE PRODUCCIÓN)</v>
          </cell>
          <cell r="C497">
            <v>572837.29</v>
          </cell>
          <cell r="D497">
            <v>13908.49</v>
          </cell>
          <cell r="E497">
            <v>558928.80000000005</v>
          </cell>
        </row>
        <row r="498">
          <cell r="A498" t="str">
            <v>600300180</v>
          </cell>
          <cell r="B498" t="str">
            <v>600300180 MATERIALES Y SUMINISTROS- CALZADOS</v>
          </cell>
          <cell r="C498">
            <v>0</v>
          </cell>
          <cell r="D498">
            <v>392630.78</v>
          </cell>
          <cell r="E498">
            <v>-392630.78</v>
          </cell>
        </row>
        <row r="499">
          <cell r="A499" t="str">
            <v>600300200</v>
          </cell>
          <cell r="B499" t="str">
            <v>600300200 MATERIALES Y SUMINISTROS- OTROS PRODUC. DE PAPEL</v>
          </cell>
          <cell r="C499">
            <v>3292.2</v>
          </cell>
          <cell r="D499">
            <v>13904.2</v>
          </cell>
          <cell r="E499">
            <v>-10612</v>
          </cell>
        </row>
        <row r="500">
          <cell r="A500" t="str">
            <v>600300210</v>
          </cell>
          <cell r="B500" t="str">
            <v>600300210 MATERIALES Y SUMINISTROS- HERRAMIENTAS DE METAL</v>
          </cell>
          <cell r="C500">
            <v>627198.18999999994</v>
          </cell>
          <cell r="D500">
            <v>1212570.1200000001</v>
          </cell>
          <cell r="E500">
            <v>-585371.93000000005</v>
          </cell>
        </row>
        <row r="501">
          <cell r="A501" t="str">
            <v>600300220</v>
          </cell>
          <cell r="B501" t="str">
            <v>600300220 MATERIALES Y SUMINISTROS- NEUMÁTICOS Y CÁMARA DE A</v>
          </cell>
          <cell r="C501">
            <v>5350750.33</v>
          </cell>
          <cell r="D501">
            <v>1722298.08</v>
          </cell>
          <cell r="E501">
            <v>3628452.25</v>
          </cell>
        </row>
        <row r="502">
          <cell r="A502" t="str">
            <v>600300225</v>
          </cell>
          <cell r="B502" t="str">
            <v>600300225 MATERIALES Y SUMINISTROS- UTILES DIVERSOS</v>
          </cell>
          <cell r="C502">
            <v>0</v>
          </cell>
          <cell r="D502">
            <v>9817.6</v>
          </cell>
          <cell r="E502">
            <v>-9817.6</v>
          </cell>
        </row>
        <row r="503">
          <cell r="A503" t="str">
            <v>600300230</v>
          </cell>
          <cell r="B503" t="str">
            <v>600300230 MATERIALES Y SUMINISTROS- PROD. MEDICINALES Y FARM</v>
          </cell>
          <cell r="C503">
            <v>760676.55</v>
          </cell>
          <cell r="D503">
            <v>2544583.16</v>
          </cell>
          <cell r="E503">
            <v>-1783906.61</v>
          </cell>
        </row>
        <row r="504">
          <cell r="A504" t="str">
            <v>600300235</v>
          </cell>
          <cell r="B504" t="str">
            <v>600300235 MATERIALES Y SUMINISTROS- OTROS PRODUCTOS AGROFORE</v>
          </cell>
          <cell r="C504">
            <v>400</v>
          </cell>
          <cell r="D504">
            <v>100350.83</v>
          </cell>
          <cell r="E504">
            <v>-99950.83</v>
          </cell>
        </row>
        <row r="505">
          <cell r="A505" t="str">
            <v>600300240</v>
          </cell>
          <cell r="B505" t="str">
            <v>600300240 MATERIALES Y SUMINISTROS- TINTES PINTURAS Y COLOR</v>
          </cell>
          <cell r="C505">
            <v>577402.92000000004</v>
          </cell>
          <cell r="D505">
            <v>88327.28</v>
          </cell>
          <cell r="E505">
            <v>489075.64</v>
          </cell>
        </row>
        <row r="506">
          <cell r="A506" t="str">
            <v>600300250</v>
          </cell>
          <cell r="B506" t="str">
            <v>600300250 MATERIALES Y SUMINISTROS- PRODUCTOS PLÁSTICOS Y DE</v>
          </cell>
          <cell r="C506">
            <v>1763848.84</v>
          </cell>
          <cell r="D506">
            <v>2182837.31</v>
          </cell>
          <cell r="E506">
            <v>-418988.47</v>
          </cell>
        </row>
        <row r="507">
          <cell r="A507" t="str">
            <v>600300260</v>
          </cell>
          <cell r="B507" t="str">
            <v>600300260 MATERIALES Y SUMINISTROS - CERRRAJERIA</v>
          </cell>
          <cell r="C507">
            <v>51899.88</v>
          </cell>
          <cell r="D507">
            <v>34443.339999999997</v>
          </cell>
          <cell r="E507">
            <v>17456.54</v>
          </cell>
        </row>
        <row r="508">
          <cell r="A508" t="str">
            <v>600300265</v>
          </cell>
          <cell r="B508" t="str">
            <v>600300265 MATERIALES Y SUMINISTROS - METALICOS</v>
          </cell>
          <cell r="C508">
            <v>14819.62</v>
          </cell>
          <cell r="D508">
            <v>907145.6</v>
          </cell>
          <cell r="E508">
            <v>-892325.98</v>
          </cell>
        </row>
        <row r="509">
          <cell r="A509" t="str">
            <v>600300270</v>
          </cell>
          <cell r="B509" t="str">
            <v>600300270 MATERIALES  Y UTILES RELAC. CON INFORMATICA</v>
          </cell>
          <cell r="C509">
            <v>4339737.38</v>
          </cell>
          <cell r="D509">
            <v>16378994.02</v>
          </cell>
          <cell r="E509">
            <v>-12039256.640000001</v>
          </cell>
        </row>
        <row r="510">
          <cell r="A510" t="str">
            <v>600300275</v>
          </cell>
          <cell r="B510" t="str">
            <v>600300275 MATERIALES  ELECTRONICOS</v>
          </cell>
          <cell r="C510">
            <v>1467420.59</v>
          </cell>
          <cell r="D510">
            <v>3152815.66</v>
          </cell>
          <cell r="E510">
            <v>-1685395.07</v>
          </cell>
        </row>
        <row r="511">
          <cell r="A511" t="str">
            <v>600300280</v>
          </cell>
          <cell r="B511" t="str">
            <v>600300280 MAT. Y SUMINIST.- AGUA, CAFE, TE, REF. JGOS.</v>
          </cell>
          <cell r="C511">
            <v>476286.2</v>
          </cell>
          <cell r="D511">
            <v>482684.58</v>
          </cell>
          <cell r="E511">
            <v>-6398.38</v>
          </cell>
        </row>
        <row r="512">
          <cell r="A512" t="str">
            <v>600300290</v>
          </cell>
          <cell r="B512" t="str">
            <v>600300290 MATERIALES Y SUMINISTROS- UTILES DE COCINA</v>
          </cell>
          <cell r="C512">
            <v>90117.61</v>
          </cell>
          <cell r="D512">
            <v>155846.57</v>
          </cell>
          <cell r="E512">
            <v>-65728.960000000006</v>
          </cell>
        </row>
        <row r="513">
          <cell r="A513" t="str">
            <v>600300300</v>
          </cell>
          <cell r="B513" t="str">
            <v>600300300 INSECT.FUMIGANTES, PROD. QUIM.Y OTROS</v>
          </cell>
          <cell r="C513">
            <v>1566615.83</v>
          </cell>
          <cell r="D513">
            <v>9786387.4399999995</v>
          </cell>
          <cell r="E513">
            <v>-8219771.6100000003</v>
          </cell>
        </row>
        <row r="514">
          <cell r="A514" t="str">
            <v>600300310</v>
          </cell>
          <cell r="B514" t="str">
            <v>600300310 ARTES GRÁFICAS</v>
          </cell>
          <cell r="C514">
            <v>126709.52</v>
          </cell>
          <cell r="D514">
            <v>155683.48000000001</v>
          </cell>
          <cell r="E514">
            <v>-28973.96</v>
          </cell>
        </row>
        <row r="515">
          <cell r="A515" t="str">
            <v>600300320</v>
          </cell>
          <cell r="B515" t="str">
            <v>600300320 ACABADOS TEXTILES</v>
          </cell>
          <cell r="C515">
            <v>157643.99</v>
          </cell>
          <cell r="D515">
            <v>277811.5</v>
          </cell>
          <cell r="E515">
            <v>-120167.51</v>
          </cell>
        </row>
        <row r="516">
          <cell r="A516" t="str">
            <v>600300330</v>
          </cell>
          <cell r="B516" t="str">
            <v>600300330 PRODUCTOS PAPEL Y CARTÓN</v>
          </cell>
          <cell r="C516">
            <v>1491216.26</v>
          </cell>
          <cell r="D516">
            <v>1458105.45</v>
          </cell>
          <cell r="E516">
            <v>33110.81</v>
          </cell>
        </row>
        <row r="517">
          <cell r="A517" t="str">
            <v>600300350</v>
          </cell>
          <cell r="B517" t="str">
            <v>600300350 MATERIALES Y SUMINISTROS - ELECTRICOS</v>
          </cell>
          <cell r="C517">
            <v>4907157.87</v>
          </cell>
          <cell r="D517">
            <v>16141276.119999999</v>
          </cell>
          <cell r="E517">
            <v>-11234118.25</v>
          </cell>
        </row>
        <row r="518">
          <cell r="A518" t="str">
            <v>600300360</v>
          </cell>
          <cell r="B518" t="str">
            <v>600300360 MAT.Y CONST (CEMENTO, CAL Y YESO)</v>
          </cell>
          <cell r="C518">
            <v>36882.32</v>
          </cell>
          <cell r="D518">
            <v>175912.84</v>
          </cell>
          <cell r="E518">
            <v>-139030.51999999999</v>
          </cell>
        </row>
        <row r="519">
          <cell r="A519" t="str">
            <v>600300370</v>
          </cell>
          <cell r="B519" t="str">
            <v>600300370 PRODUCTOS Y ARTÍCULOS DE JARDINERÍA - DECORACIÓN</v>
          </cell>
          <cell r="C519">
            <v>3600</v>
          </cell>
          <cell r="D519">
            <v>2740.22</v>
          </cell>
          <cell r="E519">
            <v>859.78</v>
          </cell>
        </row>
        <row r="520">
          <cell r="A520" t="str">
            <v>600300380</v>
          </cell>
          <cell r="B520" t="str">
            <v>600300380 MAT. Y SUMINISTROS DE MANTENIMIENTOS DE PLANTA</v>
          </cell>
          <cell r="C520">
            <v>2015.01</v>
          </cell>
          <cell r="D520">
            <v>1423549.14</v>
          </cell>
          <cell r="E520">
            <v>-1421534.13</v>
          </cell>
        </row>
        <row r="521">
          <cell r="A521" t="str">
            <v>600300390</v>
          </cell>
          <cell r="B521" t="str">
            <v>600300390 GASOLINA - EQUIPO RODANTE</v>
          </cell>
          <cell r="C521">
            <v>0</v>
          </cell>
          <cell r="D521">
            <v>6433644.3899999997</v>
          </cell>
          <cell r="E521">
            <v>-6433644.3899999997</v>
          </cell>
        </row>
        <row r="522">
          <cell r="A522" t="str">
            <v>600300400</v>
          </cell>
          <cell r="B522" t="str">
            <v>600300400 COMBUSTIBLE GASOIL</v>
          </cell>
          <cell r="C522">
            <v>31692372.48</v>
          </cell>
          <cell r="D522">
            <v>26635199.07</v>
          </cell>
          <cell r="E522">
            <v>5057173.41</v>
          </cell>
        </row>
        <row r="523">
          <cell r="A523" t="str">
            <v>600300405</v>
          </cell>
          <cell r="B523" t="str">
            <v>600300405 DIESEL - PLANTA EMERGENCIA</v>
          </cell>
          <cell r="C523">
            <v>357663.76</v>
          </cell>
          <cell r="D523">
            <v>0</v>
          </cell>
          <cell r="E523">
            <v>357663.76</v>
          </cell>
        </row>
        <row r="524">
          <cell r="A524" t="str">
            <v>600300410</v>
          </cell>
          <cell r="B524" t="str">
            <v>600300410 ACEITES, GRASAS Y LUBRICANTES</v>
          </cell>
          <cell r="C524">
            <v>1429152.81</v>
          </cell>
          <cell r="D524">
            <v>9734901.3599999994</v>
          </cell>
          <cell r="E524">
            <v>-8305748.5499999998</v>
          </cell>
        </row>
        <row r="525">
          <cell r="A525" t="str">
            <v>600300420</v>
          </cell>
          <cell r="B525" t="str">
            <v>600300420 GAS PROPANO</v>
          </cell>
          <cell r="C525">
            <v>37876</v>
          </cell>
          <cell r="D525">
            <v>32748.99</v>
          </cell>
          <cell r="E525">
            <v>5127.01</v>
          </cell>
        </row>
        <row r="526">
          <cell r="A526" t="str">
            <v>600300430</v>
          </cell>
          <cell r="B526" t="str">
            <v>600300430 MATERIALES MECANICOS</v>
          </cell>
          <cell r="C526">
            <v>4171399.29</v>
          </cell>
          <cell r="D526">
            <v>9381636.7100000009</v>
          </cell>
          <cell r="E526">
            <v>-5210237.42</v>
          </cell>
        </row>
        <row r="527">
          <cell r="A527" t="str">
            <v>600300440</v>
          </cell>
          <cell r="B527" t="str">
            <v>600300440 REPARACION EQUIPO DE COMUNICACIONES</v>
          </cell>
          <cell r="C527">
            <v>11750.59</v>
          </cell>
          <cell r="D527">
            <v>57525</v>
          </cell>
          <cell r="E527">
            <v>-45774.41</v>
          </cell>
        </row>
        <row r="528">
          <cell r="A528" t="str">
            <v>600300450</v>
          </cell>
          <cell r="B528" t="str">
            <v>600300450 TUBERIA  ACCES. GALVAN.LOZA Y PORCELANA</v>
          </cell>
          <cell r="C528">
            <v>104053.58</v>
          </cell>
          <cell r="D528">
            <v>190089.19</v>
          </cell>
          <cell r="E528">
            <v>-86035.61</v>
          </cell>
        </row>
        <row r="529">
          <cell r="A529" t="str">
            <v>600300460</v>
          </cell>
          <cell r="B529" t="str">
            <v>600300460 MATERIALES DIVERSOS</v>
          </cell>
          <cell r="C529">
            <v>11015305.84</v>
          </cell>
          <cell r="D529">
            <v>8738443.0399999991</v>
          </cell>
          <cell r="E529">
            <v>2276862.7999999998</v>
          </cell>
        </row>
        <row r="530">
          <cell r="A530" t="str">
            <v>600300461</v>
          </cell>
          <cell r="B530" t="str">
            <v>600300461 REPUESTOS VARIOS</v>
          </cell>
          <cell r="C530">
            <v>0</v>
          </cell>
          <cell r="D530">
            <v>868999.29</v>
          </cell>
          <cell r="E530">
            <v>-868999.29</v>
          </cell>
        </row>
        <row r="531">
          <cell r="A531" t="str">
            <v>600300462</v>
          </cell>
          <cell r="B531" t="str">
            <v>600300462 PERTRECHO MILITARES</v>
          </cell>
          <cell r="C531">
            <v>0</v>
          </cell>
          <cell r="D531">
            <v>277300</v>
          </cell>
          <cell r="E531">
            <v>-277300</v>
          </cell>
        </row>
        <row r="532">
          <cell r="A532" t="str">
            <v>600300463</v>
          </cell>
          <cell r="B532" t="str">
            <v>600300463 UTILES DEPORTIVOS</v>
          </cell>
          <cell r="C532">
            <v>0</v>
          </cell>
          <cell r="D532">
            <v>41742.019999999997</v>
          </cell>
          <cell r="E532">
            <v>-41742.019999999997</v>
          </cell>
        </row>
        <row r="533">
          <cell r="A533" t="str">
            <v>600300470</v>
          </cell>
          <cell r="B533" t="str">
            <v>600300470 MATTO. EQP. Y MOBILIARIO DE OFICINA</v>
          </cell>
          <cell r="C533">
            <v>101793.72</v>
          </cell>
          <cell r="D533">
            <v>201454.07</v>
          </cell>
          <cell r="E533">
            <v>-99660.35</v>
          </cell>
        </row>
        <row r="534">
          <cell r="A534" t="str">
            <v/>
          </cell>
          <cell r="B534" t="str">
            <v>Gastos Materiales y Suministros</v>
          </cell>
          <cell r="C534">
            <v>109998307.48999999</v>
          </cell>
          <cell r="D534">
            <v>143505226.63999999</v>
          </cell>
          <cell r="E534">
            <v>-33506919.149999999</v>
          </cell>
        </row>
        <row r="535">
          <cell r="A535" t="str">
            <v/>
          </cell>
          <cell r="B535" t="str">
            <v>=======================</v>
          </cell>
          <cell r="C535">
            <v>0</v>
          </cell>
          <cell r="D535">
            <v>0</v>
          </cell>
          <cell r="E535">
            <v>0</v>
          </cell>
        </row>
        <row r="536">
          <cell r="A536" t="str">
            <v>600800270</v>
          </cell>
          <cell r="B536" t="str">
            <v>600800270 PROYECTO ESPECIALES DE LA PRESIDENCIA</v>
          </cell>
          <cell r="C536">
            <v>13270964.4</v>
          </cell>
          <cell r="D536">
            <v>0</v>
          </cell>
          <cell r="E536">
            <v>13270964.4</v>
          </cell>
        </row>
        <row r="537">
          <cell r="A537" t="str">
            <v>600900300</v>
          </cell>
          <cell r="B537" t="str">
            <v>600900300 AYUDAS Y DONACIONES A PERSONAS</v>
          </cell>
          <cell r="C537">
            <v>4489626.68</v>
          </cell>
          <cell r="D537">
            <v>6414290.4000000004</v>
          </cell>
          <cell r="E537">
            <v>-1924663.72</v>
          </cell>
        </row>
        <row r="538">
          <cell r="A538" t="str">
            <v>600900400</v>
          </cell>
          <cell r="B538" t="str">
            <v>600900400 APORTES A INSTITUCIONES NO GUBERNAMENTALES</v>
          </cell>
          <cell r="C538">
            <v>297478740.75</v>
          </cell>
          <cell r="D538">
            <v>6329403.3700000001</v>
          </cell>
          <cell r="E538">
            <v>291149337.38</v>
          </cell>
        </row>
        <row r="539">
          <cell r="A539" t="str">
            <v>600900700</v>
          </cell>
          <cell r="B539" t="str">
            <v>600900700 AYUDA DONACIONES  A INSTITUCIONES INST GUBERNAM.</v>
          </cell>
          <cell r="C539">
            <v>29702877.059999999</v>
          </cell>
          <cell r="D539">
            <v>392699210.13</v>
          </cell>
          <cell r="E539">
            <v>-362996333.06999999</v>
          </cell>
        </row>
        <row r="540">
          <cell r="A540" t="str">
            <v/>
          </cell>
          <cell r="B540" t="str">
            <v>SUBVENCIONES Y OTROS PAGOS POR TRANSFERENCIA</v>
          </cell>
          <cell r="C540">
            <v>344942208.88999999</v>
          </cell>
          <cell r="D540">
            <v>405442903.89999998</v>
          </cell>
          <cell r="E540">
            <v>-60500695.009999998</v>
          </cell>
        </row>
        <row r="541">
          <cell r="A541" t="str">
            <v/>
          </cell>
          <cell r="B541" t="str">
            <v>=======================</v>
          </cell>
          <cell r="C541">
            <v>0</v>
          </cell>
          <cell r="D541">
            <v>0</v>
          </cell>
          <cell r="E541">
            <v>0</v>
          </cell>
        </row>
        <row r="542">
          <cell r="A542" t="str">
            <v>600800900</v>
          </cell>
          <cell r="B542" t="str">
            <v>600800900 LIQUIDACION INMOVILIZADO</v>
          </cell>
          <cell r="C542">
            <v>3363558.5</v>
          </cell>
          <cell r="D542">
            <v>0</v>
          </cell>
          <cell r="E542">
            <v>3363558.5</v>
          </cell>
        </row>
        <row r="543">
          <cell r="A543" t="str">
            <v>600200170</v>
          </cell>
          <cell r="B543" t="str">
            <v>600200170 HONORARIOS PROFESIONALES</v>
          </cell>
          <cell r="C543">
            <v>58005855.810000002</v>
          </cell>
          <cell r="D543">
            <v>21909289.739999998</v>
          </cell>
          <cell r="E543">
            <v>36096566.07</v>
          </cell>
        </row>
        <row r="544">
          <cell r="A544" t="str">
            <v>600200190</v>
          </cell>
          <cell r="B544" t="str">
            <v>600200190 HONORARIOS TÉCNICOS</v>
          </cell>
          <cell r="C544">
            <v>91071603.489999995</v>
          </cell>
          <cell r="D544">
            <v>5465717.4199999999</v>
          </cell>
          <cell r="E544">
            <v>85605886.069999993</v>
          </cell>
        </row>
        <row r="545">
          <cell r="A545" t="str">
            <v>600200200</v>
          </cell>
          <cell r="B545" t="str">
            <v>600200200 HONORARIOS SERVICIOS ESPECIALES</v>
          </cell>
          <cell r="C545">
            <v>37972.449999999997</v>
          </cell>
          <cell r="D545">
            <v>544418.80000000005</v>
          </cell>
          <cell r="E545">
            <v>-506446.35</v>
          </cell>
        </row>
        <row r="546">
          <cell r="A546" t="str">
            <v>600200280</v>
          </cell>
          <cell r="B546" t="str">
            <v>600200280 ENTRENAMIENTO Y CAPACITACIÓN</v>
          </cell>
          <cell r="C546">
            <v>12502036.66</v>
          </cell>
          <cell r="D546">
            <v>7260672.9199999999</v>
          </cell>
          <cell r="E546">
            <v>5241363.74</v>
          </cell>
        </row>
        <row r="547">
          <cell r="A547" t="str">
            <v>600200290</v>
          </cell>
          <cell r="B547" t="str">
            <v>600200290 SEGUROS DE VIDA</v>
          </cell>
          <cell r="C547">
            <v>5214410.1100000003</v>
          </cell>
          <cell r="D547">
            <v>2635401.86</v>
          </cell>
          <cell r="E547">
            <v>2579008.25</v>
          </cell>
        </row>
        <row r="548">
          <cell r="A548" t="str">
            <v>600200305</v>
          </cell>
          <cell r="B548" t="str">
            <v>600200305 SEGURO DE SALUD COMPLEMENTARIO S.F.S.</v>
          </cell>
          <cell r="C548">
            <v>91218308.260000005</v>
          </cell>
          <cell r="D548">
            <v>76542453.599999994</v>
          </cell>
          <cell r="E548">
            <v>14675854.66</v>
          </cell>
        </row>
        <row r="549">
          <cell r="A549" t="str">
            <v>600200320</v>
          </cell>
          <cell r="B549" t="str">
            <v>600200320 SERVICIOS FUNERARIOS Y DE AMBULANCIA</v>
          </cell>
          <cell r="C549">
            <v>158296</v>
          </cell>
          <cell r="D549">
            <v>203425</v>
          </cell>
          <cell r="E549">
            <v>-45129</v>
          </cell>
        </row>
        <row r="550">
          <cell r="A550" t="str">
            <v>600200340</v>
          </cell>
          <cell r="B550" t="str">
            <v>600200340 TRANSPORTE</v>
          </cell>
          <cell r="C550">
            <v>26351549.800000001</v>
          </cell>
          <cell r="D550">
            <v>25458765.68</v>
          </cell>
          <cell r="E550">
            <v>892784.12</v>
          </cell>
        </row>
        <row r="551">
          <cell r="A551" t="str">
            <v>600200350</v>
          </cell>
          <cell r="B551" t="str">
            <v>600200350 HOSPEDAJES</v>
          </cell>
          <cell r="C551">
            <v>0</v>
          </cell>
          <cell r="D551">
            <v>11600</v>
          </cell>
          <cell r="E551">
            <v>-11600</v>
          </cell>
        </row>
        <row r="552">
          <cell r="A552" t="str">
            <v>600200351</v>
          </cell>
          <cell r="B552" t="str">
            <v>600200351 PROPINA LEGAL</v>
          </cell>
          <cell r="C552">
            <v>6708.85</v>
          </cell>
          <cell r="D552">
            <v>0</v>
          </cell>
          <cell r="E552">
            <v>6708.85</v>
          </cell>
        </row>
        <row r="553">
          <cell r="A553" t="str">
            <v>600200352</v>
          </cell>
          <cell r="B553" t="str">
            <v>600200352 INCENTIVO PARA DEPOSITO DE ALOJAMIENTO</v>
          </cell>
          <cell r="C553">
            <v>199000</v>
          </cell>
          <cell r="D553">
            <v>0</v>
          </cell>
          <cell r="E553">
            <v>199000</v>
          </cell>
        </row>
        <row r="554">
          <cell r="A554" t="str">
            <v>600200353</v>
          </cell>
          <cell r="B554" t="str">
            <v>600200353 INCENTIVO DE ALOJAMIENTO</v>
          </cell>
          <cell r="C554">
            <v>3791032.68</v>
          </cell>
          <cell r="D554">
            <v>0</v>
          </cell>
          <cell r="E554">
            <v>3791032.68</v>
          </cell>
        </row>
        <row r="555">
          <cell r="A555" t="str">
            <v>600400100</v>
          </cell>
          <cell r="B555" t="str">
            <v>600400100 SERV. BÁSICOS -ELECTRICIDAD</v>
          </cell>
          <cell r="C555">
            <v>12578542.57</v>
          </cell>
          <cell r="D555">
            <v>11856022.619999999</v>
          </cell>
          <cell r="E555">
            <v>722519.95</v>
          </cell>
        </row>
        <row r="556">
          <cell r="A556" t="str">
            <v>600400110</v>
          </cell>
          <cell r="B556" t="str">
            <v>600400110 SERV. BÁSICOS -AGUA</v>
          </cell>
          <cell r="C556">
            <v>233048.72</v>
          </cell>
          <cell r="D556">
            <v>233927.04000000001</v>
          </cell>
          <cell r="E556">
            <v>-878.32</v>
          </cell>
        </row>
        <row r="557">
          <cell r="A557" t="str">
            <v>600400120</v>
          </cell>
          <cell r="B557" t="str">
            <v>600400120 SERV. BÁSICOS -LIMPIEZA E HIGIENE</v>
          </cell>
          <cell r="C557">
            <v>0</v>
          </cell>
          <cell r="D557">
            <v>5983.04</v>
          </cell>
          <cell r="E557">
            <v>-5983.04</v>
          </cell>
        </row>
        <row r="558">
          <cell r="A558" t="str">
            <v>600400125</v>
          </cell>
          <cell r="B558" t="str">
            <v>600400125 SERV. TECNICOS ( FUMIGACIONES) ETC.</v>
          </cell>
          <cell r="C558">
            <v>1428744</v>
          </cell>
          <cell r="D558">
            <v>1814004.74</v>
          </cell>
          <cell r="E558">
            <v>-385260.74</v>
          </cell>
        </row>
        <row r="559">
          <cell r="A559" t="str">
            <v>600400130</v>
          </cell>
          <cell r="B559" t="str">
            <v>600400130 SERV. BÁSICOS -BASURA</v>
          </cell>
          <cell r="C559">
            <v>135564.65</v>
          </cell>
          <cell r="D559">
            <v>174419</v>
          </cell>
          <cell r="E559">
            <v>-38854.35</v>
          </cell>
        </row>
        <row r="560">
          <cell r="A560" t="str">
            <v>600400140</v>
          </cell>
          <cell r="B560" t="str">
            <v>600400140 SERV. BÁSICOS -SUSCRIPCIONES Y CUOTAS</v>
          </cell>
          <cell r="C560">
            <v>101820.55</v>
          </cell>
          <cell r="D560">
            <v>110615</v>
          </cell>
          <cell r="E560">
            <v>-8794.4500000000007</v>
          </cell>
        </row>
        <row r="561">
          <cell r="A561" t="str">
            <v>600400150</v>
          </cell>
          <cell r="B561" t="str">
            <v>600400150 ALQUILERES - EDIFICIOS Y LOCALES</v>
          </cell>
          <cell r="C561">
            <v>320825.75</v>
          </cell>
          <cell r="D561">
            <v>105000</v>
          </cell>
          <cell r="E561">
            <v>215825.75</v>
          </cell>
        </row>
        <row r="562">
          <cell r="A562" t="str">
            <v>600400160</v>
          </cell>
          <cell r="B562" t="str">
            <v>600400160 ALQUILERES - EQUIPOS DE PRODUCCIÓN</v>
          </cell>
          <cell r="C562">
            <v>118000</v>
          </cell>
          <cell r="D562">
            <v>0</v>
          </cell>
          <cell r="E562">
            <v>118000</v>
          </cell>
        </row>
        <row r="563">
          <cell r="A563" t="str">
            <v>600400170</v>
          </cell>
          <cell r="B563" t="str">
            <v>600400170 ALQUILERES - EQUIPOS DE SERVCIOS</v>
          </cell>
          <cell r="C563">
            <v>2950</v>
          </cell>
          <cell r="D563">
            <v>59</v>
          </cell>
          <cell r="E563">
            <v>2891</v>
          </cell>
        </row>
        <row r="564">
          <cell r="A564" t="str">
            <v>600400180</v>
          </cell>
          <cell r="B564" t="str">
            <v>600400180 ALQUILERES - EQUIPO PESADO (TRACCIÓN - ELEVACIÓN -</v>
          </cell>
          <cell r="C564">
            <v>2618004.37</v>
          </cell>
          <cell r="D564">
            <v>15794178.810000001</v>
          </cell>
          <cell r="E564">
            <v>-13176174.439999999</v>
          </cell>
        </row>
        <row r="565">
          <cell r="A565" t="str">
            <v>600400190</v>
          </cell>
          <cell r="B565" t="str">
            <v>600400190 ALQUILERES - OTROS ALQUILERES</v>
          </cell>
          <cell r="C565">
            <v>433318.2</v>
          </cell>
          <cell r="D565">
            <v>338612.8</v>
          </cell>
          <cell r="E565">
            <v>94705.4</v>
          </cell>
        </row>
        <row r="566">
          <cell r="A566" t="str">
            <v>600400200</v>
          </cell>
          <cell r="B566" t="str">
            <v>600400200 ALQUILERES - ALMACENAJE</v>
          </cell>
          <cell r="C566">
            <v>279612.93</v>
          </cell>
          <cell r="D566">
            <v>0</v>
          </cell>
          <cell r="E566">
            <v>279612.93</v>
          </cell>
        </row>
        <row r="567">
          <cell r="A567" t="str">
            <v>600400220</v>
          </cell>
          <cell r="B567" t="str">
            <v>600400220 SERV. DE COMUNICACION -RADIO COMUNICACION</v>
          </cell>
          <cell r="C567">
            <v>3141941.8</v>
          </cell>
          <cell r="D567">
            <v>2815462.41</v>
          </cell>
          <cell r="E567">
            <v>326479.39</v>
          </cell>
        </row>
        <row r="568">
          <cell r="A568" t="str">
            <v>600400230</v>
          </cell>
          <cell r="B568" t="str">
            <v>600400230 SERV. DE COMUNICACION -SERV. TEL. LARGA DISTANCIA</v>
          </cell>
          <cell r="C568">
            <v>1316062.3</v>
          </cell>
          <cell r="D568">
            <v>7255845.7400000002</v>
          </cell>
          <cell r="E568">
            <v>-5939783.4400000004</v>
          </cell>
        </row>
        <row r="569">
          <cell r="A569" t="str">
            <v>600400250</v>
          </cell>
          <cell r="B569" t="str">
            <v>600400250 SERV. DE COMUNICACION -CORREOS</v>
          </cell>
          <cell r="C569">
            <v>1325</v>
          </cell>
          <cell r="D569">
            <v>4750</v>
          </cell>
          <cell r="E569">
            <v>-3425</v>
          </cell>
        </row>
        <row r="570">
          <cell r="A570" t="str">
            <v>600400260</v>
          </cell>
          <cell r="B570" t="str">
            <v>600400260 SERV. FLETES Y ACARREOS</v>
          </cell>
          <cell r="C570">
            <v>881175</v>
          </cell>
          <cell r="D570">
            <v>387040</v>
          </cell>
          <cell r="E570">
            <v>494135</v>
          </cell>
        </row>
        <row r="571">
          <cell r="A571" t="str">
            <v>600400265</v>
          </cell>
          <cell r="B571" t="str">
            <v>600400265 VIATICOS DENTRO DEL PAÍS</v>
          </cell>
          <cell r="C571">
            <v>0</v>
          </cell>
          <cell r="D571">
            <v>460795.93</v>
          </cell>
          <cell r="E571">
            <v>-460795.93</v>
          </cell>
        </row>
        <row r="572">
          <cell r="A572" t="str">
            <v>600400266</v>
          </cell>
          <cell r="B572" t="str">
            <v>600400266 VIATICOS FUERA DEL PAÍS</v>
          </cell>
          <cell r="C572">
            <v>292790.15000000002</v>
          </cell>
          <cell r="D572">
            <v>669211.4</v>
          </cell>
          <cell r="E572">
            <v>-376421.25</v>
          </cell>
        </row>
        <row r="573">
          <cell r="A573" t="str">
            <v>600400267</v>
          </cell>
          <cell r="B573" t="str">
            <v>600400267 PASAJE AEREO</v>
          </cell>
          <cell r="C573">
            <v>125326.6</v>
          </cell>
          <cell r="D573">
            <v>121616</v>
          </cell>
          <cell r="E573">
            <v>3710.6</v>
          </cell>
        </row>
        <row r="574">
          <cell r="A574" t="str">
            <v>600400270</v>
          </cell>
          <cell r="B574" t="str">
            <v>600400270 PEAJES</v>
          </cell>
          <cell r="C574">
            <v>1282800</v>
          </cell>
          <cell r="D574">
            <v>1305456</v>
          </cell>
          <cell r="E574">
            <v>-22656</v>
          </cell>
        </row>
        <row r="575">
          <cell r="A575" t="str">
            <v>600400900</v>
          </cell>
          <cell r="B575" t="str">
            <v>600400900 OTROS GASTOS</v>
          </cell>
          <cell r="C575">
            <v>64249.56</v>
          </cell>
          <cell r="D575">
            <v>987865.41</v>
          </cell>
          <cell r="E575">
            <v>-923615.85</v>
          </cell>
        </row>
        <row r="576">
          <cell r="A576" t="str">
            <v>600500100</v>
          </cell>
          <cell r="B576" t="str">
            <v>600500100 PUBLICIDAD</v>
          </cell>
          <cell r="C576">
            <v>33019933.41</v>
          </cell>
          <cell r="D576">
            <v>23936978.100000001</v>
          </cell>
          <cell r="E576">
            <v>9082955.3100000005</v>
          </cell>
        </row>
        <row r="577">
          <cell r="A577" t="str">
            <v>600500110</v>
          </cell>
          <cell r="B577" t="str">
            <v>600500110 PUBLICIDAD Y PROMOCIÓN - AVISOS Y PROPAGANDA</v>
          </cell>
          <cell r="C577">
            <v>0</v>
          </cell>
          <cell r="D577">
            <v>1233.01</v>
          </cell>
          <cell r="E577">
            <v>-1233.01</v>
          </cell>
        </row>
        <row r="578">
          <cell r="A578" t="str">
            <v>600500120</v>
          </cell>
          <cell r="B578" t="str">
            <v>600500120 PUBLICIDAD Y PROMOCIÓN -IMPRESION Y ENCUADERNACIÓN</v>
          </cell>
          <cell r="C578">
            <v>100526.44</v>
          </cell>
          <cell r="D578">
            <v>82224.98</v>
          </cell>
          <cell r="E578">
            <v>18301.46</v>
          </cell>
        </row>
        <row r="579">
          <cell r="A579" t="str">
            <v>600500130</v>
          </cell>
          <cell r="B579" t="str">
            <v>600500130 SERV. DE COMUNICACION -SERV. INTERNET Y TELECABLE</v>
          </cell>
          <cell r="C579">
            <v>10311075.5</v>
          </cell>
          <cell r="D579">
            <v>4111338.62</v>
          </cell>
          <cell r="E579">
            <v>6199736.8799999999</v>
          </cell>
        </row>
        <row r="580">
          <cell r="A580" t="str">
            <v>600500150</v>
          </cell>
          <cell r="B580" t="str">
            <v>600500150 Actividades Festiva- Presentaciones Artistica</v>
          </cell>
          <cell r="C580">
            <v>2254059.4300000002</v>
          </cell>
          <cell r="D580">
            <v>1070835.3</v>
          </cell>
          <cell r="E580">
            <v>1183224.1299999999</v>
          </cell>
        </row>
        <row r="581">
          <cell r="A581" t="str">
            <v>600600100</v>
          </cell>
          <cell r="B581" t="str">
            <v>600600100 REPARAC. Y MTTO. EQUIP.MENORES -OFICINA</v>
          </cell>
          <cell r="C581">
            <v>60868.08</v>
          </cell>
          <cell r="D581">
            <v>20538.009999999998</v>
          </cell>
          <cell r="E581">
            <v>40330.07</v>
          </cell>
        </row>
        <row r="582">
          <cell r="A582" t="str">
            <v>600600110</v>
          </cell>
          <cell r="B582" t="str">
            <v>600600110 SERV. DE INFORMATICA Y SISTEMAS COMPUTARIZADOS</v>
          </cell>
          <cell r="C582">
            <v>372406.32</v>
          </cell>
          <cell r="D582">
            <v>879800.18</v>
          </cell>
          <cell r="E582">
            <v>-507393.86</v>
          </cell>
        </row>
        <row r="583">
          <cell r="A583" t="str">
            <v>600600200</v>
          </cell>
          <cell r="B583" t="str">
            <v>600600200 REP. Y MANTTO.  EQUIPOS DE TRASNSP.</v>
          </cell>
          <cell r="C583">
            <v>7133177.4800000004</v>
          </cell>
          <cell r="D583">
            <v>2475076.79</v>
          </cell>
          <cell r="E583">
            <v>4658100.6900000004</v>
          </cell>
        </row>
        <row r="584">
          <cell r="A584" t="str">
            <v>600600300</v>
          </cell>
          <cell r="B584" t="str">
            <v>600600300 PIEZAS Y ACCESORIOS EQUIPOS DE TRANSPORTE</v>
          </cell>
          <cell r="C584">
            <v>393681.11</v>
          </cell>
          <cell r="D584">
            <v>447399.54</v>
          </cell>
          <cell r="E584">
            <v>-53718.43</v>
          </cell>
        </row>
        <row r="585">
          <cell r="A585" t="str">
            <v>600600400</v>
          </cell>
          <cell r="B585" t="str">
            <v>600600400 PIEZAS Y ACCESORIOS EQUIPOS DE REFIGERACIÓN</v>
          </cell>
          <cell r="C585">
            <v>29933.52</v>
          </cell>
          <cell r="D585">
            <v>173534.8</v>
          </cell>
          <cell r="E585">
            <v>-143601.28</v>
          </cell>
        </row>
        <row r="586">
          <cell r="A586" t="str">
            <v>600600500</v>
          </cell>
          <cell r="B586" t="str">
            <v>600600500 REPARAC. Y MANTENIMIENTO DE EDIFICIOS</v>
          </cell>
          <cell r="C586">
            <v>244481.79</v>
          </cell>
          <cell r="D586">
            <v>380082.7</v>
          </cell>
          <cell r="E586">
            <v>-135600.91</v>
          </cell>
        </row>
        <row r="587">
          <cell r="A587" t="str">
            <v>600600505</v>
          </cell>
          <cell r="B587" t="str">
            <v>600600505 REPARAC.E INSTALACIONES ELECTRICAS</v>
          </cell>
          <cell r="C587">
            <v>0</v>
          </cell>
          <cell r="D587">
            <v>197414</v>
          </cell>
          <cell r="E587">
            <v>-197414</v>
          </cell>
        </row>
        <row r="588">
          <cell r="A588" t="str">
            <v>600600510</v>
          </cell>
          <cell r="B588" t="str">
            <v>600600510 REPARAC. Y MANTENIMIENTO MAQ. Y EQUIPO</v>
          </cell>
          <cell r="C588">
            <v>0</v>
          </cell>
          <cell r="D588">
            <v>2362060.0499999998</v>
          </cell>
          <cell r="E588">
            <v>-2362060.0499999998</v>
          </cell>
        </row>
        <row r="589">
          <cell r="A589" t="str">
            <v>600600600</v>
          </cell>
          <cell r="B589" t="str">
            <v>600600600 REPARAC. Y MTTO. EQUIP.MENORES -OTRAS REPARACIONES</v>
          </cell>
          <cell r="C589">
            <v>26679.99</v>
          </cell>
          <cell r="D589">
            <v>26278.76</v>
          </cell>
          <cell r="E589">
            <v>401.23</v>
          </cell>
        </row>
        <row r="590">
          <cell r="A590" t="str">
            <v>600600710</v>
          </cell>
          <cell r="B590" t="str">
            <v>600600710 LIMPIEZA DESMALEZAMIENTOS OTROS SERVICIOS</v>
          </cell>
          <cell r="C590">
            <v>0</v>
          </cell>
          <cell r="D590">
            <v>41300</v>
          </cell>
          <cell r="E590">
            <v>-41300</v>
          </cell>
        </row>
        <row r="591">
          <cell r="A591" t="str">
            <v>600600800</v>
          </cell>
          <cell r="B591" t="str">
            <v>600600800 ESTUDIO PREINVERSION</v>
          </cell>
          <cell r="C591">
            <v>0</v>
          </cell>
          <cell r="D591">
            <v>547185.65</v>
          </cell>
          <cell r="E591">
            <v>-547185.65</v>
          </cell>
        </row>
        <row r="592">
          <cell r="A592" t="str">
            <v>600800120</v>
          </cell>
          <cell r="B592" t="str">
            <v>600800120 REP Y CONST.OBRAS COMUNITARIAS</v>
          </cell>
          <cell r="C592">
            <v>10622218.02</v>
          </cell>
          <cell r="D592">
            <v>3782394.51</v>
          </cell>
          <cell r="E592">
            <v>6839823.5099999998</v>
          </cell>
        </row>
        <row r="593">
          <cell r="A593" t="str">
            <v>600800150</v>
          </cell>
          <cell r="B593" t="str">
            <v>600800150 EQUIPOS DE COMUNICACIONES</v>
          </cell>
          <cell r="C593">
            <v>0</v>
          </cell>
          <cell r="D593">
            <v>17700</v>
          </cell>
          <cell r="E593">
            <v>-17700</v>
          </cell>
        </row>
        <row r="594">
          <cell r="A594" t="str">
            <v>600800230</v>
          </cell>
          <cell r="B594" t="str">
            <v>600800230 CARRETERAS Y CAMINOS VECINALES</v>
          </cell>
          <cell r="C594">
            <v>1422287448.04</v>
          </cell>
          <cell r="D594">
            <v>3525134.34</v>
          </cell>
          <cell r="E594">
            <v>1418762313.7</v>
          </cell>
        </row>
        <row r="595">
          <cell r="A595" t="str">
            <v>600800240</v>
          </cell>
          <cell r="B595" t="str">
            <v>600800240 PRESAS - OBRAS DE DERIVACIÓN Y EMBALSES</v>
          </cell>
          <cell r="C595">
            <v>128372981.34999999</v>
          </cell>
          <cell r="D595">
            <v>1810000</v>
          </cell>
          <cell r="E595">
            <v>126562981.34999999</v>
          </cell>
        </row>
        <row r="596">
          <cell r="A596" t="str">
            <v>600800251</v>
          </cell>
          <cell r="B596" t="str">
            <v>600800251 MANTENIMIENTO ELETROMECANICO - PROYECTO</v>
          </cell>
          <cell r="C596">
            <v>0</v>
          </cell>
          <cell r="D596">
            <v>977043.98</v>
          </cell>
          <cell r="E596">
            <v>-977043.98</v>
          </cell>
        </row>
        <row r="597">
          <cell r="A597" t="str">
            <v>600900100</v>
          </cell>
          <cell r="B597" t="str">
            <v>600900100 CUENTAS INCOBRABLES Y OTROS</v>
          </cell>
          <cell r="C597">
            <v>209973.33</v>
          </cell>
          <cell r="D597">
            <v>0</v>
          </cell>
          <cell r="E597">
            <v>209973.33</v>
          </cell>
        </row>
        <row r="598">
          <cell r="A598" t="str">
            <v>600900500</v>
          </cell>
          <cell r="B598" t="str">
            <v>600900500 GASTOS JUDICIALES</v>
          </cell>
          <cell r="C598">
            <v>243846</v>
          </cell>
          <cell r="D598">
            <v>84225</v>
          </cell>
          <cell r="E598">
            <v>159621</v>
          </cell>
        </row>
        <row r="599">
          <cell r="A599" t="str">
            <v>600900510</v>
          </cell>
          <cell r="B599" t="str">
            <v>600900510 GASTOS LEGALIZACION DE CONTRATO</v>
          </cell>
          <cell r="C599">
            <v>795320</v>
          </cell>
          <cell r="D599">
            <v>102000</v>
          </cell>
          <cell r="E599">
            <v>693320</v>
          </cell>
        </row>
        <row r="600">
          <cell r="A600" t="str">
            <v>600900600</v>
          </cell>
          <cell r="B600" t="str">
            <v>600900600 OTROS IMPUESTOS</v>
          </cell>
          <cell r="C600">
            <v>245356.66</v>
          </cell>
          <cell r="D600">
            <v>234877.63</v>
          </cell>
          <cell r="E600">
            <v>10479.030000000001</v>
          </cell>
        </row>
        <row r="601">
          <cell r="A601" t="str">
            <v>600900701</v>
          </cell>
          <cell r="B601" t="str">
            <v>600900701 INDEMNIZACIONES</v>
          </cell>
          <cell r="C601">
            <v>0</v>
          </cell>
          <cell r="D601">
            <v>25096.5</v>
          </cell>
          <cell r="E601">
            <v>-25096.5</v>
          </cell>
        </row>
        <row r="602">
          <cell r="A602" t="str">
            <v>600900710</v>
          </cell>
          <cell r="B602" t="str">
            <v>600900710 OTROS GASTOS POR MORA</v>
          </cell>
          <cell r="C602">
            <v>0</v>
          </cell>
          <cell r="D602">
            <v>931556.9</v>
          </cell>
          <cell r="E602">
            <v>-931556.9</v>
          </cell>
        </row>
        <row r="603">
          <cell r="A603" t="str">
            <v>600900800</v>
          </cell>
          <cell r="B603" t="str">
            <v>600900800 PISCICOLA Y AFINES</v>
          </cell>
          <cell r="C603">
            <v>0</v>
          </cell>
          <cell r="D603">
            <v>634000</v>
          </cell>
          <cell r="E603">
            <v>-634000</v>
          </cell>
        </row>
        <row r="604">
          <cell r="A604" t="str">
            <v>600900900</v>
          </cell>
          <cell r="B604" t="str">
            <v>600900900 PERDIDAS POR BAJA DE ACTIVOS FIJOS</v>
          </cell>
          <cell r="C604">
            <v>88082.76</v>
          </cell>
          <cell r="D604">
            <v>0</v>
          </cell>
          <cell r="E604">
            <v>88082.76</v>
          </cell>
        </row>
        <row r="605">
          <cell r="A605" t="str">
            <v/>
          </cell>
          <cell r="B605" t="str">
            <v>Gastos No Personales</v>
          </cell>
          <cell r="C605">
            <v>1934088483.99</v>
          </cell>
          <cell r="D605">
            <v>233349919.30999997</v>
          </cell>
          <cell r="E605">
            <v>1700738564.6799996</v>
          </cell>
        </row>
        <row r="606">
          <cell r="A606" t="str">
            <v/>
          </cell>
          <cell r="B606" t="str">
            <v>=======================</v>
          </cell>
          <cell r="C606">
            <v>0</v>
          </cell>
          <cell r="D606">
            <v>0</v>
          </cell>
          <cell r="E606">
            <v>0</v>
          </cell>
        </row>
        <row r="607">
          <cell r="A607" t="str">
            <v/>
          </cell>
          <cell r="B607" t="str">
            <v>TOTAL GASTOS GENERALES Y ADMINISTRATIVOS</v>
          </cell>
          <cell r="C607">
            <v>3866795577.21</v>
          </cell>
          <cell r="D607">
            <v>2240695776.1999998</v>
          </cell>
          <cell r="E607">
            <v>1626099801.01</v>
          </cell>
        </row>
        <row r="608">
          <cell r="A608" t="str">
            <v/>
          </cell>
          <cell r="B608" t="str">
            <v>=======================</v>
          </cell>
          <cell r="C608">
            <v>0</v>
          </cell>
          <cell r="D608">
            <v>0</v>
          </cell>
          <cell r="E608">
            <v>0</v>
          </cell>
        </row>
        <row r="609">
          <cell r="A609" t="str">
            <v>700100300</v>
          </cell>
          <cell r="B609" t="str">
            <v>700100300 GASTOS DE INTERESES  DE ENERGEGIA</v>
          </cell>
          <cell r="C609">
            <v>25581932.219999999</v>
          </cell>
          <cell r="D609">
            <v>1704907595.72</v>
          </cell>
          <cell r="E609">
            <v>-1679325663.5</v>
          </cell>
        </row>
        <row r="610">
          <cell r="A610" t="str">
            <v>700100400</v>
          </cell>
          <cell r="B610" t="str">
            <v>700100400 COMISIONES Y GASTOS BANCARIOS</v>
          </cell>
          <cell r="C610">
            <v>150633.24</v>
          </cell>
          <cell r="D610">
            <v>1004140.75</v>
          </cell>
          <cell r="E610">
            <v>-853507.51</v>
          </cell>
        </row>
        <row r="611">
          <cell r="A611" t="str">
            <v>700100401</v>
          </cell>
          <cell r="B611" t="str">
            <v>700100401 COMISION POR CARGO DGII 0.15 %</v>
          </cell>
          <cell r="C611">
            <v>22039841.66</v>
          </cell>
          <cell r="D611">
            <v>7688816.4100000001</v>
          </cell>
          <cell r="E611">
            <v>14351025.25</v>
          </cell>
        </row>
        <row r="612">
          <cell r="A612" t="str">
            <v>700100500</v>
          </cell>
          <cell r="B612" t="str">
            <v>700100500 PÉRDIDA CAMBIARIA</v>
          </cell>
          <cell r="C612">
            <v>83719171.680000007</v>
          </cell>
          <cell r="D612">
            <v>103793760.81</v>
          </cell>
          <cell r="E612">
            <v>-20074589.129999999</v>
          </cell>
        </row>
        <row r="613">
          <cell r="A613" t="str">
            <v>700100600</v>
          </cell>
          <cell r="B613" t="str">
            <v>700100600 PÉRDIDA NO REALIZADA</v>
          </cell>
          <cell r="C613">
            <v>1779285139.4200001</v>
          </cell>
          <cell r="D613">
            <v>2445003946.6300001</v>
          </cell>
          <cell r="E613">
            <v>-665718807.21000004</v>
          </cell>
        </row>
        <row r="614">
          <cell r="A614" t="str">
            <v>700100700</v>
          </cell>
          <cell r="B614" t="str">
            <v>700100700 DIFERENCIA EN PRECIO</v>
          </cell>
          <cell r="C614">
            <v>26979.65</v>
          </cell>
          <cell r="D614">
            <v>2.4</v>
          </cell>
          <cell r="E614">
            <v>26977.25</v>
          </cell>
        </row>
        <row r="615">
          <cell r="A615" t="str">
            <v/>
          </cell>
          <cell r="B615" t="str">
            <v>GASTOS FINANCIEROS</v>
          </cell>
          <cell r="C615">
            <v>1910803697.8699999</v>
          </cell>
          <cell r="D615">
            <v>4262398262.7199998</v>
          </cell>
          <cell r="E615">
            <v>-2351594564.8499999</v>
          </cell>
        </row>
        <row r="616">
          <cell r="A616" t="str">
            <v/>
          </cell>
          <cell r="B616" t="str">
            <v>=======================</v>
          </cell>
          <cell r="C616">
            <v>0</v>
          </cell>
          <cell r="D616">
            <v>0</v>
          </cell>
          <cell r="E616">
            <v>0</v>
          </cell>
        </row>
        <row r="617">
          <cell r="A617" t="str">
            <v>601000100</v>
          </cell>
          <cell r="B617" t="str">
            <v>601000100 DEP. EDIF. MAQ. Y EQUIPOS  DE PRODUCCION 5% ANUAL</v>
          </cell>
          <cell r="C617">
            <v>37275735.520000003</v>
          </cell>
          <cell r="D617">
            <v>37276873.619999997</v>
          </cell>
          <cell r="E617">
            <v>-1138.0999999999999</v>
          </cell>
        </row>
        <row r="618">
          <cell r="A618" t="str">
            <v>601000200</v>
          </cell>
          <cell r="B618" t="str">
            <v>601000200 DEP. HERRAM. Y EQUIPOS DE TRABAJO 15% ANUAL</v>
          </cell>
          <cell r="C618">
            <v>47487555.880000003</v>
          </cell>
          <cell r="D618">
            <v>48485091.770000003</v>
          </cell>
          <cell r="E618">
            <v>-997535.89</v>
          </cell>
        </row>
        <row r="619">
          <cell r="A619" t="str">
            <v>601000300</v>
          </cell>
          <cell r="B619" t="str">
            <v>601000300 DEP. EQUIPOS: TRANSP. OFIC  COMPUTOS Y COMUNIC. 25</v>
          </cell>
          <cell r="C619">
            <v>85183549.480000004</v>
          </cell>
          <cell r="D619">
            <v>69566825.590000004</v>
          </cell>
          <cell r="E619">
            <v>15616723.890000001</v>
          </cell>
        </row>
        <row r="620">
          <cell r="A620" t="str">
            <v/>
          </cell>
          <cell r="B620" t="str">
            <v>Gastos de Depreciación</v>
          </cell>
          <cell r="C620">
            <v>169946840.88</v>
          </cell>
          <cell r="D620">
            <v>155328790.97999999</v>
          </cell>
          <cell r="E620">
            <v>14618049.9</v>
          </cell>
        </row>
        <row r="621">
          <cell r="A621" t="str">
            <v/>
          </cell>
          <cell r="B621" t="str">
            <v>=======================</v>
          </cell>
          <cell r="C621">
            <v>0</v>
          </cell>
          <cell r="D621">
            <v>0</v>
          </cell>
          <cell r="E621">
            <v>0</v>
          </cell>
        </row>
        <row r="622">
          <cell r="A622" t="str">
            <v>600300170</v>
          </cell>
          <cell r="B622" t="str">
            <v>600300170 PROGRAMA  DE COMPUTOS</v>
          </cell>
          <cell r="C622">
            <v>8060493.3399999999</v>
          </cell>
          <cell r="D622">
            <v>29643395.059999999</v>
          </cell>
          <cell r="E622">
            <v>-21582901.719999999</v>
          </cell>
        </row>
        <row r="623">
          <cell r="A623" t="str">
            <v>600300340</v>
          </cell>
          <cell r="B623" t="str">
            <v>600300340 LIBROS REVISTAS Y PERIÓDICOS</v>
          </cell>
          <cell r="C623">
            <v>1263965.1000000001</v>
          </cell>
          <cell r="D623">
            <v>1274540.79</v>
          </cell>
          <cell r="E623">
            <v>-10575.69</v>
          </cell>
        </row>
        <row r="624">
          <cell r="A624" t="str">
            <v>600400280</v>
          </cell>
          <cell r="B624" t="str">
            <v>600400280 SEGUROS DE BIENES MUEBLES</v>
          </cell>
          <cell r="C624">
            <v>13185558.65</v>
          </cell>
          <cell r="D624">
            <v>13250814.25</v>
          </cell>
          <cell r="E624">
            <v>-65255.6</v>
          </cell>
        </row>
        <row r="625">
          <cell r="A625" t="str">
            <v/>
          </cell>
          <cell r="B625" t="str">
            <v>Gastos de Amortizacion</v>
          </cell>
          <cell r="C625">
            <v>22510017.09</v>
          </cell>
          <cell r="D625">
            <v>44168750.100000001</v>
          </cell>
          <cell r="E625">
            <v>-21658733.010000002</v>
          </cell>
        </row>
        <row r="626">
          <cell r="A626" t="str">
            <v/>
          </cell>
          <cell r="B626" t="str">
            <v>=======================</v>
          </cell>
          <cell r="C626">
            <v>0</v>
          </cell>
          <cell r="D626">
            <v>0</v>
          </cell>
          <cell r="E626">
            <v>0</v>
          </cell>
        </row>
        <row r="627">
          <cell r="A627" t="str">
            <v/>
          </cell>
          <cell r="B627" t="str">
            <v>GANANCIA NETA ANTES DE ISR</v>
          </cell>
          <cell r="C627">
            <v>-4956744891.54</v>
          </cell>
          <cell r="D627">
            <v>-5351401070.6199999</v>
          </cell>
          <cell r="E627">
            <v>394656179.07999998</v>
          </cell>
        </row>
        <row r="628">
          <cell r="A628" t="str">
            <v/>
          </cell>
          <cell r="B628" t="str">
            <v>RESULTADOS DEL PERIODO</v>
          </cell>
          <cell r="C628">
            <v>-4956744891.54</v>
          </cell>
          <cell r="D628">
            <v>-5351401070.6199999</v>
          </cell>
          <cell r="E628">
            <v>394656179.07999998</v>
          </cell>
        </row>
        <row r="629">
          <cell r="A629" t="str">
            <v/>
          </cell>
          <cell r="B629" t="str">
            <v/>
          </cell>
          <cell r="C629">
            <v>4956744891.54</v>
          </cell>
          <cell r="D629">
            <v>5351401070.6199999</v>
          </cell>
          <cell r="E629">
            <v>-394656179.07999998</v>
          </cell>
        </row>
        <row r="630">
          <cell r="A630" t="str">
            <v>999999991</v>
          </cell>
          <cell r="B630" t="str">
            <v>999999991 SALDOS CTA MAYOR</v>
          </cell>
          <cell r="C630">
            <v>3276958835.73</v>
          </cell>
          <cell r="D630">
            <v>3276958835.73</v>
          </cell>
          <cell r="E630">
            <v>0</v>
          </cell>
        </row>
        <row r="631">
          <cell r="A631" t="str">
            <v>999999992</v>
          </cell>
          <cell r="B631" t="str">
            <v>999999992 SALDOS CTA DEUDOR</v>
          </cell>
          <cell r="C631">
            <v>-6406490548.0900002</v>
          </cell>
          <cell r="D631">
            <v>-6406490548.0900002</v>
          </cell>
          <cell r="E631">
            <v>0</v>
          </cell>
        </row>
        <row r="632">
          <cell r="A632" t="str">
            <v>999999993</v>
          </cell>
          <cell r="B632" t="str">
            <v>999999993 SALDOS CTA ACREEDOR</v>
          </cell>
          <cell r="C632">
            <v>857588847.55999994</v>
          </cell>
          <cell r="D632">
            <v>857588847.55999994</v>
          </cell>
          <cell r="E632">
            <v>0</v>
          </cell>
        </row>
        <row r="633">
          <cell r="A633" t="str">
            <v>999999994</v>
          </cell>
          <cell r="B633" t="str">
            <v>999999994 SALDOS CTA INVENTARIOS</v>
          </cell>
          <cell r="C633">
            <v>-23350461.73</v>
          </cell>
          <cell r="D633">
            <v>-23350461.73</v>
          </cell>
          <cell r="E633">
            <v>0</v>
          </cell>
        </row>
        <row r="634">
          <cell r="A634" t="str">
            <v>999999996</v>
          </cell>
          <cell r="B634" t="str">
            <v>999999996 SALDOS CUENTAS DE GANANCIAS Y PERDIDAS</v>
          </cell>
          <cell r="C634">
            <v>2295293326.5300002</v>
          </cell>
          <cell r="D634">
            <v>2295293326.5300002</v>
          </cell>
          <cell r="E634">
            <v>0</v>
          </cell>
        </row>
        <row r="635">
          <cell r="A635" t="str">
            <v/>
          </cell>
          <cell r="B635" t="str">
            <v/>
          </cell>
          <cell r="C635">
            <v>0</v>
          </cell>
          <cell r="D635">
            <v>0</v>
          </cell>
          <cell r="E635">
            <v>0</v>
          </cell>
        </row>
        <row r="636">
          <cell r="A636" t="str">
            <v/>
          </cell>
          <cell r="B636" t="str">
            <v/>
          </cell>
          <cell r="C636">
            <v>-4956744891.54</v>
          </cell>
          <cell r="D636">
            <v>-5351401070.6199999</v>
          </cell>
          <cell r="E636">
            <v>394656179.07999998</v>
          </cell>
        </row>
      </sheetData>
      <sheetData sheetId="2">
        <row r="11">
          <cell r="E11">
            <v>5140774896.0500011</v>
          </cell>
        </row>
      </sheetData>
      <sheetData sheetId="3"/>
      <sheetData sheetId="4"/>
      <sheetData sheetId="5"/>
      <sheetData sheetId="6">
        <row r="20">
          <cell r="D20">
            <v>2515607272.02</v>
          </cell>
        </row>
        <row r="23">
          <cell r="D23">
            <v>1218502302.3999999</v>
          </cell>
        </row>
        <row r="25">
          <cell r="D25">
            <v>360405052.39999998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1FF36-76BA-4BC3-A71C-4131AB8784AC}">
  <dimension ref="A3:L72"/>
  <sheetViews>
    <sheetView tabSelected="1" workbookViewId="0">
      <selection sqref="A1:XFD1048576"/>
    </sheetView>
  </sheetViews>
  <sheetFormatPr baseColWidth="10" defaultColWidth="11.42578125" defaultRowHeight="15.75" x14ac:dyDescent="0.25"/>
  <cols>
    <col min="1" max="1" width="65.85546875" style="2" customWidth="1"/>
    <col min="2" max="2" width="22.7109375" style="2" customWidth="1"/>
    <col min="3" max="3" width="26.28515625" style="2" customWidth="1"/>
    <col min="4" max="4" width="3.7109375" style="2" customWidth="1"/>
    <col min="5" max="5" width="27.28515625" style="2" customWidth="1"/>
    <col min="6" max="6" width="17.140625" style="2" customWidth="1"/>
    <col min="7" max="11" width="9.140625" style="2" customWidth="1"/>
    <col min="12" max="12" width="16.7109375" style="2" bestFit="1" customWidth="1"/>
    <col min="13" max="253" width="9.140625" style="2" customWidth="1"/>
    <col min="254" max="16384" width="11.42578125" style="2"/>
  </cols>
  <sheetData>
    <row r="3" spans="1:4" x14ac:dyDescent="0.25">
      <c r="A3" s="1" t="s">
        <v>0</v>
      </c>
      <c r="B3" s="1"/>
      <c r="C3" s="1"/>
      <c r="D3" s="1"/>
    </row>
    <row r="4" spans="1:4" x14ac:dyDescent="0.25">
      <c r="A4" s="1"/>
      <c r="B4" s="1"/>
      <c r="C4" s="1"/>
      <c r="D4" s="1"/>
    </row>
    <row r="5" spans="1:4" ht="18.75" x14ac:dyDescent="0.25">
      <c r="A5" s="3" t="s">
        <v>1</v>
      </c>
      <c r="B5" s="3"/>
      <c r="C5" s="3"/>
      <c r="D5" s="3"/>
    </row>
    <row r="6" spans="1:4" ht="18.75" x14ac:dyDescent="0.25">
      <c r="A6" s="3" t="s">
        <v>2</v>
      </c>
      <c r="B6" s="3"/>
      <c r="C6" s="3"/>
      <c r="D6" s="3"/>
    </row>
    <row r="7" spans="1:4" ht="18.75" x14ac:dyDescent="0.25">
      <c r="A7" s="3" t="s">
        <v>3</v>
      </c>
      <c r="B7" s="3"/>
      <c r="C7" s="3"/>
      <c r="D7" s="3"/>
    </row>
    <row r="8" spans="1:4" x14ac:dyDescent="0.25">
      <c r="A8" s="4"/>
      <c r="B8" s="4"/>
    </row>
    <row r="9" spans="1:4" x14ac:dyDescent="0.25">
      <c r="A9" s="5" t="s">
        <v>4</v>
      </c>
      <c r="B9" s="5"/>
    </row>
    <row r="10" spans="1:4" ht="26.25" customHeight="1" x14ac:dyDescent="0.25">
      <c r="B10" s="6">
        <v>2023</v>
      </c>
      <c r="C10" s="6">
        <v>2022</v>
      </c>
      <c r="D10" s="6"/>
    </row>
    <row r="11" spans="1:4" hidden="1" x14ac:dyDescent="0.25">
      <c r="A11" s="7" t="s">
        <v>5</v>
      </c>
      <c r="B11" s="7"/>
      <c r="C11" s="8">
        <v>0</v>
      </c>
      <c r="D11" s="9"/>
    </row>
    <row r="12" spans="1:4" x14ac:dyDescent="0.25">
      <c r="A12" s="7" t="s">
        <v>6</v>
      </c>
      <c r="B12" s="10"/>
      <c r="C12" s="8"/>
      <c r="D12" s="9"/>
    </row>
    <row r="13" spans="1:4" ht="31.5" customHeight="1" x14ac:dyDescent="0.25">
      <c r="A13" s="7" t="s">
        <v>7</v>
      </c>
      <c r="B13" s="10">
        <v>9643216983.1000004</v>
      </c>
      <c r="C13" s="10">
        <v>9319103418.2800007</v>
      </c>
      <c r="D13" s="9"/>
    </row>
    <row r="14" spans="1:4" ht="31.5" customHeight="1" x14ac:dyDescent="0.25">
      <c r="A14" s="7" t="s">
        <v>8</v>
      </c>
      <c r="B14" s="11"/>
      <c r="C14" s="11"/>
      <c r="D14" s="9"/>
    </row>
    <row r="15" spans="1:4" ht="31.5" hidden="1" customHeight="1" x14ac:dyDescent="0.25">
      <c r="A15" s="7" t="s">
        <v>9</v>
      </c>
      <c r="B15" s="10"/>
      <c r="C15" s="10"/>
      <c r="D15" s="9"/>
    </row>
    <row r="16" spans="1:4" ht="31.5" hidden="1" customHeight="1" x14ac:dyDescent="0.25">
      <c r="A16" s="7" t="s">
        <v>10</v>
      </c>
      <c r="B16" s="10"/>
      <c r="C16" s="10"/>
      <c r="D16" s="9"/>
    </row>
    <row r="17" spans="1:12" ht="15.75" hidden="1" customHeight="1" x14ac:dyDescent="0.25">
      <c r="A17" s="7" t="s">
        <v>11</v>
      </c>
      <c r="B17" s="10"/>
      <c r="C17" s="10"/>
      <c r="D17" s="9"/>
    </row>
    <row r="18" spans="1:12" x14ac:dyDescent="0.25">
      <c r="A18" s="7" t="s">
        <v>12</v>
      </c>
      <c r="B18" s="10">
        <f>8854166.7+2498475.19</f>
        <v>11352641.889999999</v>
      </c>
      <c r="C18" s="10">
        <v>27823112.850000001</v>
      </c>
      <c r="D18" s="9"/>
    </row>
    <row r="19" spans="1:12" ht="31.5" customHeight="1" x14ac:dyDescent="0.25">
      <c r="A19" s="7" t="s">
        <v>13</v>
      </c>
      <c r="B19" s="12">
        <f>-'[1]COMPARACION DE IMPORTES PRESU'!D23</f>
        <v>-1218502302.3999999</v>
      </c>
      <c r="C19" s="12">
        <v>-1426155325.7</v>
      </c>
      <c r="D19" s="9"/>
      <c r="E19" s="13"/>
    </row>
    <row r="20" spans="1:12" ht="31.5" customHeight="1" x14ac:dyDescent="0.25">
      <c r="A20" s="7" t="s">
        <v>14</v>
      </c>
      <c r="B20" s="10">
        <f>-'[1]COMPARACION DE IMPORTES PRESU'!D20-B21</f>
        <v>-2225124117.4200001</v>
      </c>
      <c r="C20" s="10">
        <v>-2248722286.8000002</v>
      </c>
      <c r="D20" s="9"/>
      <c r="E20" s="13"/>
    </row>
    <row r="21" spans="1:12" ht="31.5" customHeight="1" x14ac:dyDescent="0.25">
      <c r="A21" s="7" t="s">
        <v>15</v>
      </c>
      <c r="B21" s="12">
        <v>-290483154.60000002</v>
      </c>
      <c r="C21" s="10">
        <v>-227844480.24000001</v>
      </c>
      <c r="D21" s="9"/>
    </row>
    <row r="22" spans="1:12" ht="15.75" hidden="1" customHeight="1" x14ac:dyDescent="0.25">
      <c r="A22" s="7" t="s">
        <v>16</v>
      </c>
      <c r="B22" s="10"/>
      <c r="C22" s="10"/>
      <c r="D22" s="9"/>
    </row>
    <row r="23" spans="1:12" x14ac:dyDescent="0.25">
      <c r="A23" s="7" t="s">
        <v>17</v>
      </c>
      <c r="B23" s="10">
        <f>-13310183677.24-B37-B38-B40</f>
        <v>-7592971011.500001</v>
      </c>
      <c r="C23" s="10">
        <f>-2776531883.35-C37-C38-C40</f>
        <v>-1404177399.8500001</v>
      </c>
      <c r="D23" s="9"/>
      <c r="E23" s="14"/>
    </row>
    <row r="24" spans="1:12" ht="31.5" hidden="1" customHeight="1" x14ac:dyDescent="0.25">
      <c r="A24" s="7" t="s">
        <v>18</v>
      </c>
      <c r="B24" s="10"/>
      <c r="C24" s="10"/>
      <c r="D24" s="9"/>
    </row>
    <row r="25" spans="1:12" x14ac:dyDescent="0.25">
      <c r="A25" s="7" t="s">
        <v>19</v>
      </c>
      <c r="B25" s="10"/>
      <c r="C25" s="10"/>
      <c r="D25" s="9"/>
      <c r="E25" s="13"/>
    </row>
    <row r="26" spans="1:12" x14ac:dyDescent="0.25">
      <c r="A26" s="7"/>
      <c r="B26" s="12"/>
      <c r="C26" s="10"/>
      <c r="D26" s="9"/>
      <c r="F26" s="15" t="s">
        <v>20</v>
      </c>
    </row>
    <row r="27" spans="1:12" ht="16.5" thickBot="1" x14ac:dyDescent="0.3">
      <c r="A27" s="16" t="s">
        <v>21</v>
      </c>
      <c r="B27" s="17">
        <f>SUM(B13:B26)</f>
        <v>-1672510960.9300013</v>
      </c>
      <c r="C27" s="18">
        <f>SUM(C13:C26)</f>
        <v>4040027038.5400009</v>
      </c>
      <c r="D27" s="19"/>
      <c r="F27" s="20" t="s">
        <v>22</v>
      </c>
      <c r="L27" s="21">
        <f>'[1]COMPARACION DE IMPORTES PRESU'!D25</f>
        <v>360405052.39999998</v>
      </c>
    </row>
    <row r="28" spans="1:12" x14ac:dyDescent="0.25">
      <c r="A28" s="22"/>
      <c r="B28" s="23"/>
      <c r="C28" s="24"/>
      <c r="D28" s="24"/>
      <c r="F28" s="2" t="s">
        <v>23</v>
      </c>
      <c r="L28" s="14">
        <f>-B37</f>
        <v>283780627.81</v>
      </c>
    </row>
    <row r="29" spans="1:12" x14ac:dyDescent="0.25">
      <c r="A29" s="25" t="s">
        <v>24</v>
      </c>
      <c r="B29" s="26"/>
      <c r="C29" s="27"/>
      <c r="D29" s="27"/>
      <c r="F29" s="2" t="s">
        <v>25</v>
      </c>
      <c r="L29" s="14">
        <f>-B40</f>
        <v>23722481.57</v>
      </c>
    </row>
    <row r="30" spans="1:12" hidden="1" x14ac:dyDescent="0.25">
      <c r="A30" s="28" t="s">
        <v>26</v>
      </c>
      <c r="B30" s="29"/>
      <c r="C30" s="30">
        <v>0</v>
      </c>
      <c r="D30" s="30"/>
    </row>
    <row r="31" spans="1:12" hidden="1" x14ac:dyDescent="0.25">
      <c r="A31" s="7" t="s">
        <v>27</v>
      </c>
      <c r="B31" s="10"/>
      <c r="C31" s="30">
        <v>0</v>
      </c>
      <c r="D31" s="30"/>
    </row>
    <row r="32" spans="1:12" ht="31.5" hidden="1" x14ac:dyDescent="0.25">
      <c r="A32" s="7" t="s">
        <v>28</v>
      </c>
      <c r="B32" s="10"/>
      <c r="C32" s="30">
        <v>0</v>
      </c>
      <c r="D32" s="30"/>
    </row>
    <row r="33" spans="1:12" hidden="1" x14ac:dyDescent="0.25">
      <c r="A33" s="7" t="s">
        <v>29</v>
      </c>
      <c r="B33" s="10"/>
      <c r="C33" s="30"/>
      <c r="D33" s="30"/>
    </row>
    <row r="34" spans="1:12" ht="31.5" hidden="1" x14ac:dyDescent="0.25">
      <c r="A34" s="7" t="s">
        <v>30</v>
      </c>
      <c r="B34" s="10"/>
      <c r="C34" s="30"/>
      <c r="D34" s="30"/>
    </row>
    <row r="35" spans="1:12" x14ac:dyDescent="0.25">
      <c r="A35" s="7" t="s">
        <v>31</v>
      </c>
      <c r="B35" s="31">
        <f>46307401.77+78558606.12</f>
        <v>124866007.89000002</v>
      </c>
      <c r="C35" s="32">
        <v>0</v>
      </c>
      <c r="D35" s="30"/>
      <c r="K35" s="33" t="s">
        <v>32</v>
      </c>
      <c r="L35" s="34">
        <f>L27-L28-L29</f>
        <v>52901943.019999973</v>
      </c>
    </row>
    <row r="36" spans="1:12" ht="3" customHeight="1" x14ac:dyDescent="0.25">
      <c r="A36" s="7"/>
      <c r="B36" s="12"/>
      <c r="C36" s="32"/>
      <c r="D36" s="30"/>
    </row>
    <row r="37" spans="1:12" x14ac:dyDescent="0.25">
      <c r="A37" s="7" t="s">
        <v>33</v>
      </c>
      <c r="B37" s="10">
        <v>-283780627.81</v>
      </c>
      <c r="C37" s="10">
        <v>-31311363.239999998</v>
      </c>
      <c r="D37" s="30"/>
      <c r="F37" s="35" t="s">
        <v>34</v>
      </c>
      <c r="G37" s="2" t="s">
        <v>35</v>
      </c>
      <c r="L37" s="36">
        <f>-VLOOKUP(F37,'[1]BALANZA 2023'!A:E,5,FALSE)</f>
        <v>52110312.729999997</v>
      </c>
    </row>
    <row r="38" spans="1:12" x14ac:dyDescent="0.25">
      <c r="A38" s="7" t="s">
        <v>36</v>
      </c>
      <c r="B38" s="10">
        <v>-5409709556.3599997</v>
      </c>
      <c r="C38" s="10">
        <v>-1341043120.26</v>
      </c>
      <c r="D38" s="30"/>
      <c r="F38" s="37" t="s">
        <v>37</v>
      </c>
      <c r="G38" s="2" t="s">
        <v>38</v>
      </c>
      <c r="L38" s="36">
        <f>-VLOOKUP(F38,'[1]BALANZA 2023'!A:E,5,FALSE)</f>
        <v>791630.29</v>
      </c>
    </row>
    <row r="39" spans="1:12" x14ac:dyDescent="0.25">
      <c r="A39" s="38" t="s">
        <v>39</v>
      </c>
      <c r="B39" s="39">
        <f>B37+B38</f>
        <v>-5693490184.1700001</v>
      </c>
      <c r="C39" s="40">
        <f>C37+C38</f>
        <v>-1372354483.5</v>
      </c>
      <c r="D39" s="30"/>
      <c r="K39" s="33" t="s">
        <v>40</v>
      </c>
      <c r="L39" s="41">
        <f>L35-L37-L38</f>
        <v>-2.3283064365386963E-8</v>
      </c>
    </row>
    <row r="40" spans="1:12" x14ac:dyDescent="0.25">
      <c r="A40" s="7" t="s">
        <v>25</v>
      </c>
      <c r="B40" s="10">
        <v>-23722481.57</v>
      </c>
      <c r="C40" s="30">
        <v>0</v>
      </c>
      <c r="D40" s="30"/>
    </row>
    <row r="41" spans="1:12" ht="31.5" hidden="1" x14ac:dyDescent="0.25">
      <c r="A41" s="7" t="s">
        <v>41</v>
      </c>
      <c r="B41" s="10"/>
      <c r="C41" s="30"/>
      <c r="D41" s="30"/>
    </row>
    <row r="42" spans="1:12" hidden="1" x14ac:dyDescent="0.25">
      <c r="A42" s="7" t="s">
        <v>42</v>
      </c>
      <c r="B42" s="10"/>
      <c r="C42" s="30"/>
      <c r="D42" s="30"/>
    </row>
    <row r="43" spans="1:12" ht="31.5" hidden="1" x14ac:dyDescent="0.25">
      <c r="A43" s="7" t="s">
        <v>43</v>
      </c>
      <c r="B43" s="10"/>
      <c r="C43" s="30"/>
      <c r="D43" s="30"/>
    </row>
    <row r="44" spans="1:12" hidden="1" x14ac:dyDescent="0.25">
      <c r="A44" s="7" t="s">
        <v>44</v>
      </c>
      <c r="B44" s="10"/>
      <c r="C44" s="42">
        <v>0</v>
      </c>
      <c r="D44" s="30"/>
      <c r="E44" s="14">
        <f>B37+B40</f>
        <v>-307503109.38</v>
      </c>
    </row>
    <row r="45" spans="1:12" ht="16.5" thickBot="1" x14ac:dyDescent="0.3">
      <c r="A45" s="25" t="s">
        <v>45</v>
      </c>
      <c r="B45" s="17">
        <f>B35+B39+B40</f>
        <v>-5592346657.8499994</v>
      </c>
      <c r="C45" s="17">
        <f>C35+C39+C40</f>
        <v>-1372354483.5</v>
      </c>
      <c r="D45" s="19"/>
      <c r="F45" s="36"/>
      <c r="L45" s="14"/>
    </row>
    <row r="46" spans="1:12" x14ac:dyDescent="0.25">
      <c r="A46" s="22"/>
      <c r="B46" s="43"/>
      <c r="C46" s="24"/>
      <c r="D46" s="24"/>
    </row>
    <row r="47" spans="1:12" hidden="1" x14ac:dyDescent="0.25">
      <c r="A47" s="25" t="s">
        <v>46</v>
      </c>
      <c r="B47" s="26"/>
      <c r="C47" s="27"/>
      <c r="D47" s="27"/>
    </row>
    <row r="48" spans="1:12" hidden="1" x14ac:dyDescent="0.25">
      <c r="A48" s="7" t="s">
        <v>47</v>
      </c>
      <c r="B48" s="10"/>
      <c r="C48" s="30">
        <v>0</v>
      </c>
      <c r="D48" s="30"/>
    </row>
    <row r="49" spans="1:6" hidden="1" x14ac:dyDescent="0.25">
      <c r="A49" s="7" t="s">
        <v>48</v>
      </c>
      <c r="B49" s="10"/>
      <c r="C49" s="30">
        <v>0</v>
      </c>
      <c r="D49" s="30"/>
    </row>
    <row r="50" spans="1:6" hidden="1" x14ac:dyDescent="0.25">
      <c r="A50" s="7" t="s">
        <v>49</v>
      </c>
      <c r="B50" s="10"/>
      <c r="C50" s="30">
        <v>0</v>
      </c>
      <c r="D50" s="30"/>
    </row>
    <row r="51" spans="1:6" ht="31.5" hidden="1" x14ac:dyDescent="0.25">
      <c r="A51" s="7" t="s">
        <v>50</v>
      </c>
      <c r="B51" s="10"/>
      <c r="C51" s="30">
        <v>0</v>
      </c>
      <c r="D51" s="30"/>
    </row>
    <row r="52" spans="1:6" hidden="1" x14ac:dyDescent="0.25">
      <c r="A52" s="7" t="s">
        <v>12</v>
      </c>
      <c r="B52" s="10"/>
      <c r="C52" s="30">
        <v>0</v>
      </c>
      <c r="D52" s="30"/>
    </row>
    <row r="53" spans="1:6" ht="31.5" hidden="1" x14ac:dyDescent="0.25">
      <c r="A53" s="7" t="s">
        <v>51</v>
      </c>
      <c r="B53" s="10"/>
      <c r="C53" s="30">
        <v>0</v>
      </c>
      <c r="D53" s="30"/>
    </row>
    <row r="54" spans="1:6" ht="31.5" hidden="1" x14ac:dyDescent="0.25">
      <c r="A54" s="7" t="s">
        <v>52</v>
      </c>
      <c r="B54" s="10"/>
      <c r="C54" s="30">
        <v>0</v>
      </c>
      <c r="D54" s="30"/>
    </row>
    <row r="55" spans="1:6" hidden="1" x14ac:dyDescent="0.25">
      <c r="A55" s="7" t="s">
        <v>53</v>
      </c>
      <c r="B55" s="10"/>
      <c r="C55" s="30">
        <v>0</v>
      </c>
      <c r="D55" s="30"/>
    </row>
    <row r="56" spans="1:6" hidden="1" x14ac:dyDescent="0.25">
      <c r="A56" s="7" t="s">
        <v>54</v>
      </c>
      <c r="B56" s="10"/>
      <c r="C56" s="30">
        <v>0</v>
      </c>
      <c r="D56" s="30"/>
    </row>
    <row r="57" spans="1:6" ht="31.5" hidden="1" x14ac:dyDescent="0.25">
      <c r="A57" s="7" t="s">
        <v>55</v>
      </c>
      <c r="B57" s="10"/>
      <c r="C57" s="30">
        <v>0</v>
      </c>
      <c r="D57" s="30"/>
    </row>
    <row r="58" spans="1:6" hidden="1" x14ac:dyDescent="0.25">
      <c r="A58" s="7" t="s">
        <v>56</v>
      </c>
      <c r="B58" s="10"/>
      <c r="C58" s="42">
        <v>0</v>
      </c>
      <c r="D58" s="30"/>
    </row>
    <row r="59" spans="1:6" x14ac:dyDescent="0.25">
      <c r="A59" s="25" t="s">
        <v>57</v>
      </c>
      <c r="B59" s="44"/>
      <c r="C59" s="45">
        <f>+C48+C49+C50+C51+C52-C53-C54-C55-C56-C57-C58</f>
        <v>0</v>
      </c>
      <c r="D59" s="19"/>
      <c r="F59" s="13"/>
    </row>
    <row r="60" spans="1:6" ht="31.5" x14ac:dyDescent="0.25">
      <c r="A60" s="7" t="s">
        <v>58</v>
      </c>
      <c r="B60" s="46">
        <f>+B27+B45+B59</f>
        <v>-7264857618.7800007</v>
      </c>
      <c r="C60" s="19">
        <f>+C27+C45+C59</f>
        <v>2667672555.0400009</v>
      </c>
      <c r="D60" s="19"/>
    </row>
    <row r="61" spans="1:6" x14ac:dyDescent="0.25">
      <c r="A61" s="7" t="s">
        <v>59</v>
      </c>
      <c r="B61" s="12">
        <f>+C62</f>
        <v>12405632514.830002</v>
      </c>
      <c r="C61" s="42">
        <v>9737959959.7900009</v>
      </c>
      <c r="D61" s="30"/>
    </row>
    <row r="62" spans="1:6" ht="16.5" thickBot="1" x14ac:dyDescent="0.3">
      <c r="A62" s="16" t="s">
        <v>60</v>
      </c>
      <c r="B62" s="47">
        <f>+B60+B61</f>
        <v>5140774896.0500011</v>
      </c>
      <c r="C62" s="47">
        <f>+C60+C61</f>
        <v>12405632514.830002</v>
      </c>
      <c r="D62" s="19"/>
    </row>
    <row r="63" spans="1:6" x14ac:dyDescent="0.25">
      <c r="B63" s="48">
        <f>B62-'[1]ESTADO DE SITUACION'!E11</f>
        <v>0</v>
      </c>
      <c r="C63" s="48"/>
      <c r="D63" s="48"/>
    </row>
    <row r="64" spans="1:6" x14ac:dyDescent="0.25">
      <c r="B64" s="13"/>
      <c r="C64" s="48"/>
      <c r="D64" s="48"/>
    </row>
    <row r="65" spans="1:5" ht="48.6" customHeight="1" x14ac:dyDescent="0.25">
      <c r="A65" s="49" t="s">
        <v>61</v>
      </c>
      <c r="B65" s="49"/>
      <c r="C65" s="49"/>
      <c r="D65" s="48"/>
    </row>
    <row r="66" spans="1:5" x14ac:dyDescent="0.25">
      <c r="B66" s="13"/>
      <c r="C66" s="48"/>
      <c r="D66" s="48"/>
    </row>
    <row r="67" spans="1:5" ht="60" customHeight="1" x14ac:dyDescent="0.25">
      <c r="A67" s="49" t="s">
        <v>62</v>
      </c>
      <c r="B67" s="49"/>
      <c r="C67" s="49"/>
      <c r="D67" s="48"/>
    </row>
    <row r="68" spans="1:5" x14ac:dyDescent="0.25">
      <c r="B68" s="13"/>
      <c r="C68" s="48"/>
      <c r="D68" s="48"/>
    </row>
    <row r="69" spans="1:5" x14ac:dyDescent="0.25">
      <c r="A69" s="50" t="s">
        <v>63</v>
      </c>
      <c r="B69" s="51" t="s">
        <v>64</v>
      </c>
      <c r="C69" s="52" t="s">
        <v>65</v>
      </c>
      <c r="D69" s="52"/>
      <c r="E69" s="53"/>
    </row>
    <row r="70" spans="1:5" x14ac:dyDescent="0.25">
      <c r="A70" s="50" t="s">
        <v>66</v>
      </c>
      <c r="B70" s="51" t="s">
        <v>67</v>
      </c>
      <c r="C70" s="52" t="s">
        <v>68</v>
      </c>
      <c r="D70" s="52"/>
      <c r="E70" s="53"/>
    </row>
    <row r="72" spans="1:5" x14ac:dyDescent="0.25">
      <c r="A72" s="20"/>
    </row>
  </sheetData>
  <mergeCells count="6">
    <mergeCell ref="A3:D4"/>
    <mergeCell ref="A5:D5"/>
    <mergeCell ref="A6:D6"/>
    <mergeCell ref="A7:D7"/>
    <mergeCell ref="A65:C65"/>
    <mergeCell ref="A67:C67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2024-01-24T22:08:13Z</dcterms:created>
  <dcterms:modified xsi:type="dcterms:W3CDTF">2024-01-24T22:08:49Z</dcterms:modified>
</cp:coreProperties>
</file>