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\CIERRE FISCAL 2022\PROVISIONAL ENVIADOS A DIGECOG\"/>
    </mc:Choice>
  </mc:AlternateContent>
  <xr:revisionPtr revIDLastSave="0" documentId="13_ncr:1_{2DA5CE75-FF54-4EF5-BB66-4347065D614F}" xr6:coauthVersionLast="47" xr6:coauthVersionMax="47" xr10:uidLastSave="{00000000-0000-0000-0000-000000000000}"/>
  <bookViews>
    <workbookView xWindow="-120" yWindow="-120" windowWidth="20730" windowHeight="11160" xr2:uid="{7B995D24-755F-4DE6-9E0F-B01362CA5E2C}"/>
  </bookViews>
  <sheets>
    <sheet name="Hoja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D27" i="1"/>
  <c r="E26" i="1"/>
  <c r="D26" i="1"/>
  <c r="E25" i="1"/>
  <c r="D25" i="1"/>
  <c r="E24" i="1"/>
  <c r="D24" i="1"/>
  <c r="E23" i="1"/>
  <c r="D23" i="1"/>
  <c r="E22" i="1"/>
  <c r="E28" i="1" s="1"/>
  <c r="D22" i="1"/>
  <c r="D28" i="1" s="1"/>
  <c r="E18" i="1"/>
  <c r="D18" i="1"/>
  <c r="E14" i="1"/>
  <c r="D14" i="1"/>
  <c r="E13" i="1"/>
  <c r="E12" i="1"/>
  <c r="E15" i="1" s="1"/>
  <c r="E20" i="1" s="1"/>
  <c r="D12" i="1"/>
  <c r="D15" i="1" s="1"/>
  <c r="D20" i="1" s="1"/>
  <c r="D31" i="1" s="1"/>
  <c r="B4" i="1"/>
  <c r="E31" i="1" l="1"/>
</calcChain>
</file>

<file path=xl/sharedStrings.xml><?xml version="1.0" encoding="utf-8"?>
<sst xmlns="http://schemas.openxmlformats.org/spreadsheetml/2006/main" count="30" uniqueCount="27">
  <si>
    <t xml:space="preserve"> </t>
  </si>
  <si>
    <t>PREPARADO POR:</t>
  </si>
  <si>
    <t>REVISADO  POR:</t>
  </si>
  <si>
    <t>Lic.Cesar H.Tejeda</t>
  </si>
  <si>
    <t>Lic.Diovanny Manzanillo</t>
  </si>
  <si>
    <t>Subdirector Financiero</t>
  </si>
  <si>
    <t>Director Financiero</t>
  </si>
  <si>
    <t>Estado de Rendimiento Financiero//Provisional</t>
  </si>
  <si>
    <t>Del Ejercicio Terminado al 31 de Diciembre del 2022 y 2021</t>
  </si>
  <si>
    <t>(Valores en RD$ en MM)</t>
  </si>
  <si>
    <t xml:space="preserve">Ingresos </t>
  </si>
  <si>
    <t>Ingresos por trans. contraprestación (Nota 19)</t>
  </si>
  <si>
    <t>Transferencias y Donaciones (Nota 20)</t>
  </si>
  <si>
    <t>Otros Ingresos (Nota 21 )</t>
  </si>
  <si>
    <t>Total Ingresos</t>
  </si>
  <si>
    <t>Costos de Operación (Nota 22)</t>
  </si>
  <si>
    <t>Utilidad Bruta</t>
  </si>
  <si>
    <t>Gastos Generales, Adminstrativos y Financieros</t>
  </si>
  <si>
    <t>Sueldos, salarios y beneficios a empleados (Nota 23</t>
  </si>
  <si>
    <t>Subvenciones  y Ayudas y Donaciones (Nota 24)</t>
  </si>
  <si>
    <t>Suministros y materiales para consumo (Nota 25)</t>
  </si>
  <si>
    <t>Gasto de depreciación y amortización (Nota 26)</t>
  </si>
  <si>
    <t>Otros gastos  de servicios (Nota 27)</t>
  </si>
  <si>
    <t>Gastos financieros (Nota 28)</t>
  </si>
  <si>
    <t>Total Gastos GA&amp;F</t>
  </si>
  <si>
    <r>
      <t xml:space="preserve">Resultados </t>
    </r>
    <r>
      <rPr>
        <b/>
        <sz val="12"/>
        <color indexed="8"/>
        <rFont val="Calibri"/>
        <family val="2"/>
      </rPr>
      <t>positivo (ahorro) / negativo (desahorro)</t>
    </r>
  </si>
  <si>
    <t>Las Notas  7 a 28 son parte integral de estos Estados Financieros.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</si>
</sst>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#,##0.00\ _€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/>
  </cellStyleXfs>
  <cellXfs count="52">
    <xf numFmtId="0" fontId="0" fillId="0" borderId="0" xfId="0"/>
    <xf numFmtId="0" fontId="3" fillId="2" borderId="0" xfId="0" applyFont="1" applyFill="1" applyAlignment="1">
      <alignment vertical="center"/>
    </xf>
    <xf numFmtId="43" fontId="2" fillId="0" borderId="0" xfId="0" applyNumberFormat="1" applyFont="1"/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164" fontId="2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165" fontId="14" fillId="2" borderId="0" xfId="0" applyNumberFormat="1" applyFont="1" applyFill="1" applyAlignment="1">
      <alignment vertical="center"/>
    </xf>
    <xf numFmtId="165" fontId="14" fillId="2" borderId="0" xfId="0" applyNumberFormat="1" applyFont="1" applyFill="1" applyAlignment="1">
      <alignment horizontal="center" vertical="center"/>
    </xf>
    <xf numFmtId="164" fontId="8" fillId="2" borderId="0" xfId="0" applyNumberFormat="1" applyFont="1" applyFill="1" applyAlignment="1">
      <alignment vertical="center"/>
    </xf>
    <xf numFmtId="165" fontId="14" fillId="2" borderId="1" xfId="0" applyNumberFormat="1" applyFont="1" applyFill="1" applyBorder="1" applyAlignment="1">
      <alignment vertical="center"/>
    </xf>
    <xf numFmtId="165" fontId="15" fillId="2" borderId="0" xfId="0" applyNumberFormat="1" applyFont="1" applyFill="1" applyAlignment="1">
      <alignment vertical="center"/>
    </xf>
    <xf numFmtId="165" fontId="15" fillId="2" borderId="0" xfId="0" applyNumberFormat="1" applyFont="1" applyFill="1" applyAlignment="1">
      <alignment horizontal="center" vertical="center"/>
    </xf>
    <xf numFmtId="43" fontId="8" fillId="2" borderId="0" xfId="1" applyFont="1" applyFill="1" applyAlignment="1">
      <alignment vertical="center"/>
    </xf>
    <xf numFmtId="43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vertical="center"/>
    </xf>
    <xf numFmtId="43" fontId="0" fillId="0" borderId="0" xfId="0" applyNumberFormat="1"/>
    <xf numFmtId="43" fontId="14" fillId="0" borderId="0" xfId="0" applyNumberFormat="1" applyFont="1" applyAlignment="1">
      <alignment vertical="center"/>
    </xf>
    <xf numFmtId="165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right" vertical="center"/>
    </xf>
    <xf numFmtId="165" fontId="14" fillId="2" borderId="0" xfId="0" applyNumberFormat="1" applyFont="1" applyFill="1" applyAlignment="1">
      <alignment horizontal="right" vertical="center"/>
    </xf>
    <xf numFmtId="37" fontId="8" fillId="2" borderId="0" xfId="0" applyNumberFormat="1" applyFont="1" applyFill="1" applyAlignment="1">
      <alignment vertical="center"/>
    </xf>
    <xf numFmtId="165" fontId="14" fillId="2" borderId="1" xfId="0" applyNumberFormat="1" applyFont="1" applyFill="1" applyBorder="1" applyAlignment="1">
      <alignment horizontal="right" vertical="center"/>
    </xf>
    <xf numFmtId="165" fontId="15" fillId="2" borderId="0" xfId="0" applyNumberFormat="1" applyFont="1" applyFill="1" applyAlignment="1">
      <alignment horizontal="right" vertical="center"/>
    </xf>
    <xf numFmtId="0" fontId="8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 wrapText="1"/>
    </xf>
    <xf numFmtId="165" fontId="15" fillId="2" borderId="2" xfId="0" applyNumberFormat="1" applyFont="1" applyFill="1" applyBorder="1" applyAlignment="1">
      <alignment horizontal="center" vertical="center" wrapText="1"/>
    </xf>
    <xf numFmtId="165" fontId="15" fillId="2" borderId="0" xfId="0" applyNumberFormat="1" applyFont="1" applyFill="1" applyAlignment="1">
      <alignment horizontal="center" vertical="center" wrapText="1"/>
    </xf>
    <xf numFmtId="164" fontId="14" fillId="0" borderId="0" xfId="0" applyNumberFormat="1" applyFont="1"/>
    <xf numFmtId="0" fontId="17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7" fillId="2" borderId="0" xfId="2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8" fillId="2" borderId="0" xfId="2" applyFont="1" applyFill="1" applyAlignment="1">
      <alignment vertical="center"/>
    </xf>
    <xf numFmtId="0" fontId="18" fillId="2" borderId="0" xfId="2" applyFont="1" applyFill="1"/>
    <xf numFmtId="0" fontId="2" fillId="2" borderId="0" xfId="0" applyFont="1" applyFill="1" applyAlignment="1">
      <alignment horizontal="left" vertical="center"/>
    </xf>
    <xf numFmtId="0" fontId="19" fillId="2" borderId="0" xfId="2" applyFont="1" applyFill="1"/>
    <xf numFmtId="0" fontId="12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165" fontId="14" fillId="0" borderId="0" xfId="0" applyNumberFormat="1" applyFont="1" applyAlignment="1">
      <alignment vertical="center"/>
    </xf>
    <xf numFmtId="165" fontId="20" fillId="2" borderId="0" xfId="0" applyNumberFormat="1" applyFont="1" applyFill="1" applyAlignment="1">
      <alignment vertical="center"/>
    </xf>
    <xf numFmtId="0" fontId="20" fillId="2" borderId="0" xfId="0" applyFont="1" applyFill="1" applyAlignment="1">
      <alignment horizontal="left" vertical="center"/>
    </xf>
  </cellXfs>
  <cellStyles count="3">
    <cellStyle name="Millares" xfId="1" builtinId="3"/>
    <cellStyle name="Normal" xfId="0" builtinId="0"/>
    <cellStyle name="Normal 3" xfId="2" xr:uid="{CA2D4A7E-270E-48CB-9D8A-B37CB5171C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3</xdr:row>
      <xdr:rowOff>200025</xdr:rowOff>
    </xdr:from>
    <xdr:to>
      <xdr:col>2</xdr:col>
      <xdr:colOff>704850</xdr:colOff>
      <xdr:row>5</xdr:row>
      <xdr:rowOff>76200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A64262EF-3294-43B7-9A16-7E3CDDA8C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914400"/>
          <a:ext cx="7715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PERANZA1/EGEHID/SUB%20DIRECCION%20FCIERA/ESTADOS%20FCIEROS%202021%202019%20AUTORIZADOS/Estados%20Financieros%20al%2031.12.2020%20%20DIGECOG%20%20incl%20(version%201)%20NOTA%20MODI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preliminares.%20EGEHID%20corr%20DIGECOg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- Situación Financiera"/>
      <sheetName val=" ERF-Rendimiento Financiero"/>
      <sheetName val="ECANP-Cambio Patrimonio"/>
      <sheetName val="Notas"/>
      <sheetName val="Balanza 2020.2019 "/>
      <sheetName val="Balanza 2020 vs 2019 16.06.2021"/>
      <sheetName val="SPNF"/>
      <sheetName val="Subvenci. y otros pagos xtransf"/>
      <sheetName val="Notas (2)"/>
      <sheetName val="Hoja3"/>
      <sheetName val="Hoja4"/>
      <sheetName val="Hoja1"/>
    </sheetNames>
    <sheetDataSet>
      <sheetData sheetId="0" refreshError="1">
        <row r="6">
          <cell r="B6" t="str">
            <v>EMPRESA DE GENERACION HIDROELECTRICA DOMINICANA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2022 Vs 01"/>
      <sheetName val="ESTADO DE SITUACION"/>
      <sheetName val="ESTADO DE RESULTADOS"/>
      <sheetName val=" NOTAS 1"/>
      <sheetName val="NOTA 14"/>
      <sheetName val="SPNF CXC "/>
      <sheetName val=" SPNF CXP"/>
      <sheetName val="AYUDAS Y DONACIONES"/>
      <sheetName val="CAMBIO DE PATRIMONIO"/>
      <sheetName val="COMPARACION DE IMPORTES PRESU"/>
      <sheetName val="FLUJO DE EFECTIVO"/>
    </sheetNames>
    <sheetDataSet>
      <sheetData sheetId="0">
        <row r="351">
          <cell r="D351">
            <v>-16726883415.959999</v>
          </cell>
          <cell r="G351">
            <v>14467188897.67</v>
          </cell>
        </row>
        <row r="353">
          <cell r="F353">
            <v>-4802144392.1199999</v>
          </cell>
        </row>
        <row r="363">
          <cell r="D363">
            <v>-245583386.97999999</v>
          </cell>
          <cell r="G363">
            <v>4856135806.21</v>
          </cell>
        </row>
        <row r="486">
          <cell r="E486">
            <v>5673916144.4300003</v>
          </cell>
          <cell r="F486">
            <v>6234153266.8000002</v>
          </cell>
        </row>
        <row r="511">
          <cell r="D511">
            <v>1449145126.26</v>
          </cell>
          <cell r="F511">
            <v>1539110469.8299999</v>
          </cell>
        </row>
        <row r="557">
          <cell r="D557">
            <v>143497310.93000001</v>
          </cell>
          <cell r="F557">
            <v>93251773.890000001</v>
          </cell>
        </row>
        <row r="561">
          <cell r="D561">
            <v>122750649.87</v>
          </cell>
          <cell r="F561">
            <v>3140171.51</v>
          </cell>
        </row>
        <row r="566">
          <cell r="D566">
            <v>282679880.00999999</v>
          </cell>
          <cell r="F566">
            <v>191120578.86000001</v>
          </cell>
        </row>
        <row r="628">
          <cell r="D628">
            <v>369684433.18000001</v>
          </cell>
          <cell r="F628">
            <v>274221966.27999997</v>
          </cell>
        </row>
        <row r="639">
          <cell r="D639">
            <v>4237240031.0100002</v>
          </cell>
          <cell r="F639">
            <v>3383327703.2199998</v>
          </cell>
        </row>
        <row r="644">
          <cell r="D644">
            <v>155328790.97999999</v>
          </cell>
          <cell r="F644">
            <v>116182951.3</v>
          </cell>
        </row>
        <row r="649">
          <cell r="D649">
            <v>44168750.100000001</v>
          </cell>
          <cell r="F649">
            <v>42651606.380000003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6ABE9-7891-4C2A-B086-E5B62B35CEFF}">
  <dimension ref="A4:J43"/>
  <sheetViews>
    <sheetView showGridLines="0" tabSelected="1" workbookViewId="0">
      <selection activeCell="J6" sqref="J6"/>
    </sheetView>
  </sheetViews>
  <sheetFormatPr baseColWidth="10" defaultColWidth="3.28515625" defaultRowHeight="18.75" x14ac:dyDescent="0.25"/>
  <cols>
    <col min="1" max="1" width="5.28515625" style="4" customWidth="1"/>
    <col min="2" max="2" width="3.28515625" style="4" customWidth="1"/>
    <col min="3" max="3" width="51.5703125" style="4" customWidth="1"/>
    <col min="4" max="5" width="26.5703125" style="7" customWidth="1"/>
    <col min="6" max="6" width="3.5703125" style="7" customWidth="1"/>
    <col min="7" max="7" width="3.7109375" style="4" customWidth="1"/>
    <col min="8" max="8" width="28.7109375" style="4" customWidth="1"/>
    <col min="9" max="9" width="25.28515625" style="4" customWidth="1"/>
    <col min="10" max="255" width="11.42578125" style="4" customWidth="1"/>
    <col min="256" max="256" width="3.28515625" style="4"/>
    <col min="257" max="257" width="5.28515625" style="4" customWidth="1"/>
    <col min="258" max="258" width="3.28515625" style="4" customWidth="1"/>
    <col min="259" max="259" width="51.5703125" style="4" customWidth="1"/>
    <col min="260" max="261" width="26.5703125" style="4" customWidth="1"/>
    <col min="262" max="262" width="3.5703125" style="4" customWidth="1"/>
    <col min="263" max="263" width="3.7109375" style="4" customWidth="1"/>
    <col min="264" max="264" width="28.7109375" style="4" customWidth="1"/>
    <col min="265" max="265" width="25.28515625" style="4" customWidth="1"/>
    <col min="266" max="511" width="11.42578125" style="4" customWidth="1"/>
    <col min="512" max="512" width="3.28515625" style="4"/>
    <col min="513" max="513" width="5.28515625" style="4" customWidth="1"/>
    <col min="514" max="514" width="3.28515625" style="4" customWidth="1"/>
    <col min="515" max="515" width="51.5703125" style="4" customWidth="1"/>
    <col min="516" max="517" width="26.5703125" style="4" customWidth="1"/>
    <col min="518" max="518" width="3.5703125" style="4" customWidth="1"/>
    <col min="519" max="519" width="3.7109375" style="4" customWidth="1"/>
    <col min="520" max="520" width="28.7109375" style="4" customWidth="1"/>
    <col min="521" max="521" width="25.28515625" style="4" customWidth="1"/>
    <col min="522" max="767" width="11.42578125" style="4" customWidth="1"/>
    <col min="768" max="768" width="3.28515625" style="4"/>
    <col min="769" max="769" width="5.28515625" style="4" customWidth="1"/>
    <col min="770" max="770" width="3.28515625" style="4" customWidth="1"/>
    <col min="771" max="771" width="51.5703125" style="4" customWidth="1"/>
    <col min="772" max="773" width="26.5703125" style="4" customWidth="1"/>
    <col min="774" max="774" width="3.5703125" style="4" customWidth="1"/>
    <col min="775" max="775" width="3.7109375" style="4" customWidth="1"/>
    <col min="776" max="776" width="28.7109375" style="4" customWidth="1"/>
    <col min="777" max="777" width="25.28515625" style="4" customWidth="1"/>
    <col min="778" max="1023" width="11.42578125" style="4" customWidth="1"/>
    <col min="1024" max="1024" width="3.28515625" style="4"/>
    <col min="1025" max="1025" width="5.28515625" style="4" customWidth="1"/>
    <col min="1026" max="1026" width="3.28515625" style="4" customWidth="1"/>
    <col min="1027" max="1027" width="51.5703125" style="4" customWidth="1"/>
    <col min="1028" max="1029" width="26.5703125" style="4" customWidth="1"/>
    <col min="1030" max="1030" width="3.5703125" style="4" customWidth="1"/>
    <col min="1031" max="1031" width="3.7109375" style="4" customWidth="1"/>
    <col min="1032" max="1032" width="28.7109375" style="4" customWidth="1"/>
    <col min="1033" max="1033" width="25.28515625" style="4" customWidth="1"/>
    <col min="1034" max="1279" width="11.42578125" style="4" customWidth="1"/>
    <col min="1280" max="1280" width="3.28515625" style="4"/>
    <col min="1281" max="1281" width="5.28515625" style="4" customWidth="1"/>
    <col min="1282" max="1282" width="3.28515625" style="4" customWidth="1"/>
    <col min="1283" max="1283" width="51.5703125" style="4" customWidth="1"/>
    <col min="1284" max="1285" width="26.5703125" style="4" customWidth="1"/>
    <col min="1286" max="1286" width="3.5703125" style="4" customWidth="1"/>
    <col min="1287" max="1287" width="3.7109375" style="4" customWidth="1"/>
    <col min="1288" max="1288" width="28.7109375" style="4" customWidth="1"/>
    <col min="1289" max="1289" width="25.28515625" style="4" customWidth="1"/>
    <col min="1290" max="1535" width="11.42578125" style="4" customWidth="1"/>
    <col min="1536" max="1536" width="3.28515625" style="4"/>
    <col min="1537" max="1537" width="5.28515625" style="4" customWidth="1"/>
    <col min="1538" max="1538" width="3.28515625" style="4" customWidth="1"/>
    <col min="1539" max="1539" width="51.5703125" style="4" customWidth="1"/>
    <col min="1540" max="1541" width="26.5703125" style="4" customWidth="1"/>
    <col min="1542" max="1542" width="3.5703125" style="4" customWidth="1"/>
    <col min="1543" max="1543" width="3.7109375" style="4" customWidth="1"/>
    <col min="1544" max="1544" width="28.7109375" style="4" customWidth="1"/>
    <col min="1545" max="1545" width="25.28515625" style="4" customWidth="1"/>
    <col min="1546" max="1791" width="11.42578125" style="4" customWidth="1"/>
    <col min="1792" max="1792" width="3.28515625" style="4"/>
    <col min="1793" max="1793" width="5.28515625" style="4" customWidth="1"/>
    <col min="1794" max="1794" width="3.28515625" style="4" customWidth="1"/>
    <col min="1795" max="1795" width="51.5703125" style="4" customWidth="1"/>
    <col min="1796" max="1797" width="26.5703125" style="4" customWidth="1"/>
    <col min="1798" max="1798" width="3.5703125" style="4" customWidth="1"/>
    <col min="1799" max="1799" width="3.7109375" style="4" customWidth="1"/>
    <col min="1800" max="1800" width="28.7109375" style="4" customWidth="1"/>
    <col min="1801" max="1801" width="25.28515625" style="4" customWidth="1"/>
    <col min="1802" max="2047" width="11.42578125" style="4" customWidth="1"/>
    <col min="2048" max="2048" width="3.28515625" style="4"/>
    <col min="2049" max="2049" width="5.28515625" style="4" customWidth="1"/>
    <col min="2050" max="2050" width="3.28515625" style="4" customWidth="1"/>
    <col min="2051" max="2051" width="51.5703125" style="4" customWidth="1"/>
    <col min="2052" max="2053" width="26.5703125" style="4" customWidth="1"/>
    <col min="2054" max="2054" width="3.5703125" style="4" customWidth="1"/>
    <col min="2055" max="2055" width="3.7109375" style="4" customWidth="1"/>
    <col min="2056" max="2056" width="28.7109375" style="4" customWidth="1"/>
    <col min="2057" max="2057" width="25.28515625" style="4" customWidth="1"/>
    <col min="2058" max="2303" width="11.42578125" style="4" customWidth="1"/>
    <col min="2304" max="2304" width="3.28515625" style="4"/>
    <col min="2305" max="2305" width="5.28515625" style="4" customWidth="1"/>
    <col min="2306" max="2306" width="3.28515625" style="4" customWidth="1"/>
    <col min="2307" max="2307" width="51.5703125" style="4" customWidth="1"/>
    <col min="2308" max="2309" width="26.5703125" style="4" customWidth="1"/>
    <col min="2310" max="2310" width="3.5703125" style="4" customWidth="1"/>
    <col min="2311" max="2311" width="3.7109375" style="4" customWidth="1"/>
    <col min="2312" max="2312" width="28.7109375" style="4" customWidth="1"/>
    <col min="2313" max="2313" width="25.28515625" style="4" customWidth="1"/>
    <col min="2314" max="2559" width="11.42578125" style="4" customWidth="1"/>
    <col min="2560" max="2560" width="3.28515625" style="4"/>
    <col min="2561" max="2561" width="5.28515625" style="4" customWidth="1"/>
    <col min="2562" max="2562" width="3.28515625" style="4" customWidth="1"/>
    <col min="2563" max="2563" width="51.5703125" style="4" customWidth="1"/>
    <col min="2564" max="2565" width="26.5703125" style="4" customWidth="1"/>
    <col min="2566" max="2566" width="3.5703125" style="4" customWidth="1"/>
    <col min="2567" max="2567" width="3.7109375" style="4" customWidth="1"/>
    <col min="2568" max="2568" width="28.7109375" style="4" customWidth="1"/>
    <col min="2569" max="2569" width="25.28515625" style="4" customWidth="1"/>
    <col min="2570" max="2815" width="11.42578125" style="4" customWidth="1"/>
    <col min="2816" max="2816" width="3.28515625" style="4"/>
    <col min="2817" max="2817" width="5.28515625" style="4" customWidth="1"/>
    <col min="2818" max="2818" width="3.28515625" style="4" customWidth="1"/>
    <col min="2819" max="2819" width="51.5703125" style="4" customWidth="1"/>
    <col min="2820" max="2821" width="26.5703125" style="4" customWidth="1"/>
    <col min="2822" max="2822" width="3.5703125" style="4" customWidth="1"/>
    <col min="2823" max="2823" width="3.7109375" style="4" customWidth="1"/>
    <col min="2824" max="2824" width="28.7109375" style="4" customWidth="1"/>
    <col min="2825" max="2825" width="25.28515625" style="4" customWidth="1"/>
    <col min="2826" max="3071" width="11.42578125" style="4" customWidth="1"/>
    <col min="3072" max="3072" width="3.28515625" style="4"/>
    <col min="3073" max="3073" width="5.28515625" style="4" customWidth="1"/>
    <col min="3074" max="3074" width="3.28515625" style="4" customWidth="1"/>
    <col min="3075" max="3075" width="51.5703125" style="4" customWidth="1"/>
    <col min="3076" max="3077" width="26.5703125" style="4" customWidth="1"/>
    <col min="3078" max="3078" width="3.5703125" style="4" customWidth="1"/>
    <col min="3079" max="3079" width="3.7109375" style="4" customWidth="1"/>
    <col min="3080" max="3080" width="28.7109375" style="4" customWidth="1"/>
    <col min="3081" max="3081" width="25.28515625" style="4" customWidth="1"/>
    <col min="3082" max="3327" width="11.42578125" style="4" customWidth="1"/>
    <col min="3328" max="3328" width="3.28515625" style="4"/>
    <col min="3329" max="3329" width="5.28515625" style="4" customWidth="1"/>
    <col min="3330" max="3330" width="3.28515625" style="4" customWidth="1"/>
    <col min="3331" max="3331" width="51.5703125" style="4" customWidth="1"/>
    <col min="3332" max="3333" width="26.5703125" style="4" customWidth="1"/>
    <col min="3334" max="3334" width="3.5703125" style="4" customWidth="1"/>
    <col min="3335" max="3335" width="3.7109375" style="4" customWidth="1"/>
    <col min="3336" max="3336" width="28.7109375" style="4" customWidth="1"/>
    <col min="3337" max="3337" width="25.28515625" style="4" customWidth="1"/>
    <col min="3338" max="3583" width="11.42578125" style="4" customWidth="1"/>
    <col min="3584" max="3584" width="3.28515625" style="4"/>
    <col min="3585" max="3585" width="5.28515625" style="4" customWidth="1"/>
    <col min="3586" max="3586" width="3.28515625" style="4" customWidth="1"/>
    <col min="3587" max="3587" width="51.5703125" style="4" customWidth="1"/>
    <col min="3588" max="3589" width="26.5703125" style="4" customWidth="1"/>
    <col min="3590" max="3590" width="3.5703125" style="4" customWidth="1"/>
    <col min="3591" max="3591" width="3.7109375" style="4" customWidth="1"/>
    <col min="3592" max="3592" width="28.7109375" style="4" customWidth="1"/>
    <col min="3593" max="3593" width="25.28515625" style="4" customWidth="1"/>
    <col min="3594" max="3839" width="11.42578125" style="4" customWidth="1"/>
    <col min="3840" max="3840" width="3.28515625" style="4"/>
    <col min="3841" max="3841" width="5.28515625" style="4" customWidth="1"/>
    <col min="3842" max="3842" width="3.28515625" style="4" customWidth="1"/>
    <col min="3843" max="3843" width="51.5703125" style="4" customWidth="1"/>
    <col min="3844" max="3845" width="26.5703125" style="4" customWidth="1"/>
    <col min="3846" max="3846" width="3.5703125" style="4" customWidth="1"/>
    <col min="3847" max="3847" width="3.7109375" style="4" customWidth="1"/>
    <col min="3848" max="3848" width="28.7109375" style="4" customWidth="1"/>
    <col min="3849" max="3849" width="25.28515625" style="4" customWidth="1"/>
    <col min="3850" max="4095" width="11.42578125" style="4" customWidth="1"/>
    <col min="4096" max="4096" width="3.28515625" style="4"/>
    <col min="4097" max="4097" width="5.28515625" style="4" customWidth="1"/>
    <col min="4098" max="4098" width="3.28515625" style="4" customWidth="1"/>
    <col min="4099" max="4099" width="51.5703125" style="4" customWidth="1"/>
    <col min="4100" max="4101" width="26.5703125" style="4" customWidth="1"/>
    <col min="4102" max="4102" width="3.5703125" style="4" customWidth="1"/>
    <col min="4103" max="4103" width="3.7109375" style="4" customWidth="1"/>
    <col min="4104" max="4104" width="28.7109375" style="4" customWidth="1"/>
    <col min="4105" max="4105" width="25.28515625" style="4" customWidth="1"/>
    <col min="4106" max="4351" width="11.42578125" style="4" customWidth="1"/>
    <col min="4352" max="4352" width="3.28515625" style="4"/>
    <col min="4353" max="4353" width="5.28515625" style="4" customWidth="1"/>
    <col min="4354" max="4354" width="3.28515625" style="4" customWidth="1"/>
    <col min="4355" max="4355" width="51.5703125" style="4" customWidth="1"/>
    <col min="4356" max="4357" width="26.5703125" style="4" customWidth="1"/>
    <col min="4358" max="4358" width="3.5703125" style="4" customWidth="1"/>
    <col min="4359" max="4359" width="3.7109375" style="4" customWidth="1"/>
    <col min="4360" max="4360" width="28.7109375" style="4" customWidth="1"/>
    <col min="4361" max="4361" width="25.28515625" style="4" customWidth="1"/>
    <col min="4362" max="4607" width="11.42578125" style="4" customWidth="1"/>
    <col min="4608" max="4608" width="3.28515625" style="4"/>
    <col min="4609" max="4609" width="5.28515625" style="4" customWidth="1"/>
    <col min="4610" max="4610" width="3.28515625" style="4" customWidth="1"/>
    <col min="4611" max="4611" width="51.5703125" style="4" customWidth="1"/>
    <col min="4612" max="4613" width="26.5703125" style="4" customWidth="1"/>
    <col min="4614" max="4614" width="3.5703125" style="4" customWidth="1"/>
    <col min="4615" max="4615" width="3.7109375" style="4" customWidth="1"/>
    <col min="4616" max="4616" width="28.7109375" style="4" customWidth="1"/>
    <col min="4617" max="4617" width="25.28515625" style="4" customWidth="1"/>
    <col min="4618" max="4863" width="11.42578125" style="4" customWidth="1"/>
    <col min="4864" max="4864" width="3.28515625" style="4"/>
    <col min="4865" max="4865" width="5.28515625" style="4" customWidth="1"/>
    <col min="4866" max="4866" width="3.28515625" style="4" customWidth="1"/>
    <col min="4867" max="4867" width="51.5703125" style="4" customWidth="1"/>
    <col min="4868" max="4869" width="26.5703125" style="4" customWidth="1"/>
    <col min="4870" max="4870" width="3.5703125" style="4" customWidth="1"/>
    <col min="4871" max="4871" width="3.7109375" style="4" customWidth="1"/>
    <col min="4872" max="4872" width="28.7109375" style="4" customWidth="1"/>
    <col min="4873" max="4873" width="25.28515625" style="4" customWidth="1"/>
    <col min="4874" max="5119" width="11.42578125" style="4" customWidth="1"/>
    <col min="5120" max="5120" width="3.28515625" style="4"/>
    <col min="5121" max="5121" width="5.28515625" style="4" customWidth="1"/>
    <col min="5122" max="5122" width="3.28515625" style="4" customWidth="1"/>
    <col min="5123" max="5123" width="51.5703125" style="4" customWidth="1"/>
    <col min="5124" max="5125" width="26.5703125" style="4" customWidth="1"/>
    <col min="5126" max="5126" width="3.5703125" style="4" customWidth="1"/>
    <col min="5127" max="5127" width="3.7109375" style="4" customWidth="1"/>
    <col min="5128" max="5128" width="28.7109375" style="4" customWidth="1"/>
    <col min="5129" max="5129" width="25.28515625" style="4" customWidth="1"/>
    <col min="5130" max="5375" width="11.42578125" style="4" customWidth="1"/>
    <col min="5376" max="5376" width="3.28515625" style="4"/>
    <col min="5377" max="5377" width="5.28515625" style="4" customWidth="1"/>
    <col min="5378" max="5378" width="3.28515625" style="4" customWidth="1"/>
    <col min="5379" max="5379" width="51.5703125" style="4" customWidth="1"/>
    <col min="5380" max="5381" width="26.5703125" style="4" customWidth="1"/>
    <col min="5382" max="5382" width="3.5703125" style="4" customWidth="1"/>
    <col min="5383" max="5383" width="3.7109375" style="4" customWidth="1"/>
    <col min="5384" max="5384" width="28.7109375" style="4" customWidth="1"/>
    <col min="5385" max="5385" width="25.28515625" style="4" customWidth="1"/>
    <col min="5386" max="5631" width="11.42578125" style="4" customWidth="1"/>
    <col min="5632" max="5632" width="3.28515625" style="4"/>
    <col min="5633" max="5633" width="5.28515625" style="4" customWidth="1"/>
    <col min="5634" max="5634" width="3.28515625" style="4" customWidth="1"/>
    <col min="5635" max="5635" width="51.5703125" style="4" customWidth="1"/>
    <col min="5636" max="5637" width="26.5703125" style="4" customWidth="1"/>
    <col min="5638" max="5638" width="3.5703125" style="4" customWidth="1"/>
    <col min="5639" max="5639" width="3.7109375" style="4" customWidth="1"/>
    <col min="5640" max="5640" width="28.7109375" style="4" customWidth="1"/>
    <col min="5641" max="5641" width="25.28515625" style="4" customWidth="1"/>
    <col min="5642" max="5887" width="11.42578125" style="4" customWidth="1"/>
    <col min="5888" max="5888" width="3.28515625" style="4"/>
    <col min="5889" max="5889" width="5.28515625" style="4" customWidth="1"/>
    <col min="5890" max="5890" width="3.28515625" style="4" customWidth="1"/>
    <col min="5891" max="5891" width="51.5703125" style="4" customWidth="1"/>
    <col min="5892" max="5893" width="26.5703125" style="4" customWidth="1"/>
    <col min="5894" max="5894" width="3.5703125" style="4" customWidth="1"/>
    <col min="5895" max="5895" width="3.7109375" style="4" customWidth="1"/>
    <col min="5896" max="5896" width="28.7109375" style="4" customWidth="1"/>
    <col min="5897" max="5897" width="25.28515625" style="4" customWidth="1"/>
    <col min="5898" max="6143" width="11.42578125" style="4" customWidth="1"/>
    <col min="6144" max="6144" width="3.28515625" style="4"/>
    <col min="6145" max="6145" width="5.28515625" style="4" customWidth="1"/>
    <col min="6146" max="6146" width="3.28515625" style="4" customWidth="1"/>
    <col min="6147" max="6147" width="51.5703125" style="4" customWidth="1"/>
    <col min="6148" max="6149" width="26.5703125" style="4" customWidth="1"/>
    <col min="6150" max="6150" width="3.5703125" style="4" customWidth="1"/>
    <col min="6151" max="6151" width="3.7109375" style="4" customWidth="1"/>
    <col min="6152" max="6152" width="28.7109375" style="4" customWidth="1"/>
    <col min="6153" max="6153" width="25.28515625" style="4" customWidth="1"/>
    <col min="6154" max="6399" width="11.42578125" style="4" customWidth="1"/>
    <col min="6400" max="6400" width="3.28515625" style="4"/>
    <col min="6401" max="6401" width="5.28515625" style="4" customWidth="1"/>
    <col min="6402" max="6402" width="3.28515625" style="4" customWidth="1"/>
    <col min="6403" max="6403" width="51.5703125" style="4" customWidth="1"/>
    <col min="6404" max="6405" width="26.5703125" style="4" customWidth="1"/>
    <col min="6406" max="6406" width="3.5703125" style="4" customWidth="1"/>
    <col min="6407" max="6407" width="3.7109375" style="4" customWidth="1"/>
    <col min="6408" max="6408" width="28.7109375" style="4" customWidth="1"/>
    <col min="6409" max="6409" width="25.28515625" style="4" customWidth="1"/>
    <col min="6410" max="6655" width="11.42578125" style="4" customWidth="1"/>
    <col min="6656" max="6656" width="3.28515625" style="4"/>
    <col min="6657" max="6657" width="5.28515625" style="4" customWidth="1"/>
    <col min="6658" max="6658" width="3.28515625" style="4" customWidth="1"/>
    <col min="6659" max="6659" width="51.5703125" style="4" customWidth="1"/>
    <col min="6660" max="6661" width="26.5703125" style="4" customWidth="1"/>
    <col min="6662" max="6662" width="3.5703125" style="4" customWidth="1"/>
    <col min="6663" max="6663" width="3.7109375" style="4" customWidth="1"/>
    <col min="6664" max="6664" width="28.7109375" style="4" customWidth="1"/>
    <col min="6665" max="6665" width="25.28515625" style="4" customWidth="1"/>
    <col min="6666" max="6911" width="11.42578125" style="4" customWidth="1"/>
    <col min="6912" max="6912" width="3.28515625" style="4"/>
    <col min="6913" max="6913" width="5.28515625" style="4" customWidth="1"/>
    <col min="6914" max="6914" width="3.28515625" style="4" customWidth="1"/>
    <col min="6915" max="6915" width="51.5703125" style="4" customWidth="1"/>
    <col min="6916" max="6917" width="26.5703125" style="4" customWidth="1"/>
    <col min="6918" max="6918" width="3.5703125" style="4" customWidth="1"/>
    <col min="6919" max="6919" width="3.7109375" style="4" customWidth="1"/>
    <col min="6920" max="6920" width="28.7109375" style="4" customWidth="1"/>
    <col min="6921" max="6921" width="25.28515625" style="4" customWidth="1"/>
    <col min="6922" max="7167" width="11.42578125" style="4" customWidth="1"/>
    <col min="7168" max="7168" width="3.28515625" style="4"/>
    <col min="7169" max="7169" width="5.28515625" style="4" customWidth="1"/>
    <col min="7170" max="7170" width="3.28515625" style="4" customWidth="1"/>
    <col min="7171" max="7171" width="51.5703125" style="4" customWidth="1"/>
    <col min="7172" max="7173" width="26.5703125" style="4" customWidth="1"/>
    <col min="7174" max="7174" width="3.5703125" style="4" customWidth="1"/>
    <col min="7175" max="7175" width="3.7109375" style="4" customWidth="1"/>
    <col min="7176" max="7176" width="28.7109375" style="4" customWidth="1"/>
    <col min="7177" max="7177" width="25.28515625" style="4" customWidth="1"/>
    <col min="7178" max="7423" width="11.42578125" style="4" customWidth="1"/>
    <col min="7424" max="7424" width="3.28515625" style="4"/>
    <col min="7425" max="7425" width="5.28515625" style="4" customWidth="1"/>
    <col min="7426" max="7426" width="3.28515625" style="4" customWidth="1"/>
    <col min="7427" max="7427" width="51.5703125" style="4" customWidth="1"/>
    <col min="7428" max="7429" width="26.5703125" style="4" customWidth="1"/>
    <col min="7430" max="7430" width="3.5703125" style="4" customWidth="1"/>
    <col min="7431" max="7431" width="3.7109375" style="4" customWidth="1"/>
    <col min="7432" max="7432" width="28.7109375" style="4" customWidth="1"/>
    <col min="7433" max="7433" width="25.28515625" style="4" customWidth="1"/>
    <col min="7434" max="7679" width="11.42578125" style="4" customWidth="1"/>
    <col min="7680" max="7680" width="3.28515625" style="4"/>
    <col min="7681" max="7681" width="5.28515625" style="4" customWidth="1"/>
    <col min="7682" max="7682" width="3.28515625" style="4" customWidth="1"/>
    <col min="7683" max="7683" width="51.5703125" style="4" customWidth="1"/>
    <col min="7684" max="7685" width="26.5703125" style="4" customWidth="1"/>
    <col min="7686" max="7686" width="3.5703125" style="4" customWidth="1"/>
    <col min="7687" max="7687" width="3.7109375" style="4" customWidth="1"/>
    <col min="7688" max="7688" width="28.7109375" style="4" customWidth="1"/>
    <col min="7689" max="7689" width="25.28515625" style="4" customWidth="1"/>
    <col min="7690" max="7935" width="11.42578125" style="4" customWidth="1"/>
    <col min="7936" max="7936" width="3.28515625" style="4"/>
    <col min="7937" max="7937" width="5.28515625" style="4" customWidth="1"/>
    <col min="7938" max="7938" width="3.28515625" style="4" customWidth="1"/>
    <col min="7939" max="7939" width="51.5703125" style="4" customWidth="1"/>
    <col min="7940" max="7941" width="26.5703125" style="4" customWidth="1"/>
    <col min="7942" max="7942" width="3.5703125" style="4" customWidth="1"/>
    <col min="7943" max="7943" width="3.7109375" style="4" customWidth="1"/>
    <col min="7944" max="7944" width="28.7109375" style="4" customWidth="1"/>
    <col min="7945" max="7945" width="25.28515625" style="4" customWidth="1"/>
    <col min="7946" max="8191" width="11.42578125" style="4" customWidth="1"/>
    <col min="8192" max="8192" width="3.28515625" style="4"/>
    <col min="8193" max="8193" width="5.28515625" style="4" customWidth="1"/>
    <col min="8194" max="8194" width="3.28515625" style="4" customWidth="1"/>
    <col min="8195" max="8195" width="51.5703125" style="4" customWidth="1"/>
    <col min="8196" max="8197" width="26.5703125" style="4" customWidth="1"/>
    <col min="8198" max="8198" width="3.5703125" style="4" customWidth="1"/>
    <col min="8199" max="8199" width="3.7109375" style="4" customWidth="1"/>
    <col min="8200" max="8200" width="28.7109375" style="4" customWidth="1"/>
    <col min="8201" max="8201" width="25.28515625" style="4" customWidth="1"/>
    <col min="8202" max="8447" width="11.42578125" style="4" customWidth="1"/>
    <col min="8448" max="8448" width="3.28515625" style="4"/>
    <col min="8449" max="8449" width="5.28515625" style="4" customWidth="1"/>
    <col min="8450" max="8450" width="3.28515625" style="4" customWidth="1"/>
    <col min="8451" max="8451" width="51.5703125" style="4" customWidth="1"/>
    <col min="8452" max="8453" width="26.5703125" style="4" customWidth="1"/>
    <col min="8454" max="8454" width="3.5703125" style="4" customWidth="1"/>
    <col min="8455" max="8455" width="3.7109375" style="4" customWidth="1"/>
    <col min="8456" max="8456" width="28.7109375" style="4" customWidth="1"/>
    <col min="8457" max="8457" width="25.28515625" style="4" customWidth="1"/>
    <col min="8458" max="8703" width="11.42578125" style="4" customWidth="1"/>
    <col min="8704" max="8704" width="3.28515625" style="4"/>
    <col min="8705" max="8705" width="5.28515625" style="4" customWidth="1"/>
    <col min="8706" max="8706" width="3.28515625" style="4" customWidth="1"/>
    <col min="8707" max="8707" width="51.5703125" style="4" customWidth="1"/>
    <col min="8708" max="8709" width="26.5703125" style="4" customWidth="1"/>
    <col min="8710" max="8710" width="3.5703125" style="4" customWidth="1"/>
    <col min="8711" max="8711" width="3.7109375" style="4" customWidth="1"/>
    <col min="8712" max="8712" width="28.7109375" style="4" customWidth="1"/>
    <col min="8713" max="8713" width="25.28515625" style="4" customWidth="1"/>
    <col min="8714" max="8959" width="11.42578125" style="4" customWidth="1"/>
    <col min="8960" max="8960" width="3.28515625" style="4"/>
    <col min="8961" max="8961" width="5.28515625" style="4" customWidth="1"/>
    <col min="8962" max="8962" width="3.28515625" style="4" customWidth="1"/>
    <col min="8963" max="8963" width="51.5703125" style="4" customWidth="1"/>
    <col min="8964" max="8965" width="26.5703125" style="4" customWidth="1"/>
    <col min="8966" max="8966" width="3.5703125" style="4" customWidth="1"/>
    <col min="8967" max="8967" width="3.7109375" style="4" customWidth="1"/>
    <col min="8968" max="8968" width="28.7109375" style="4" customWidth="1"/>
    <col min="8969" max="8969" width="25.28515625" style="4" customWidth="1"/>
    <col min="8970" max="9215" width="11.42578125" style="4" customWidth="1"/>
    <col min="9216" max="9216" width="3.28515625" style="4"/>
    <col min="9217" max="9217" width="5.28515625" style="4" customWidth="1"/>
    <col min="9218" max="9218" width="3.28515625" style="4" customWidth="1"/>
    <col min="9219" max="9219" width="51.5703125" style="4" customWidth="1"/>
    <col min="9220" max="9221" width="26.5703125" style="4" customWidth="1"/>
    <col min="9222" max="9222" width="3.5703125" style="4" customWidth="1"/>
    <col min="9223" max="9223" width="3.7109375" style="4" customWidth="1"/>
    <col min="9224" max="9224" width="28.7109375" style="4" customWidth="1"/>
    <col min="9225" max="9225" width="25.28515625" style="4" customWidth="1"/>
    <col min="9226" max="9471" width="11.42578125" style="4" customWidth="1"/>
    <col min="9472" max="9472" width="3.28515625" style="4"/>
    <col min="9473" max="9473" width="5.28515625" style="4" customWidth="1"/>
    <col min="9474" max="9474" width="3.28515625" style="4" customWidth="1"/>
    <col min="9475" max="9475" width="51.5703125" style="4" customWidth="1"/>
    <col min="9476" max="9477" width="26.5703125" style="4" customWidth="1"/>
    <col min="9478" max="9478" width="3.5703125" style="4" customWidth="1"/>
    <col min="9479" max="9479" width="3.7109375" style="4" customWidth="1"/>
    <col min="9480" max="9480" width="28.7109375" style="4" customWidth="1"/>
    <col min="9481" max="9481" width="25.28515625" style="4" customWidth="1"/>
    <col min="9482" max="9727" width="11.42578125" style="4" customWidth="1"/>
    <col min="9728" max="9728" width="3.28515625" style="4"/>
    <col min="9729" max="9729" width="5.28515625" style="4" customWidth="1"/>
    <col min="9730" max="9730" width="3.28515625" style="4" customWidth="1"/>
    <col min="9731" max="9731" width="51.5703125" style="4" customWidth="1"/>
    <col min="9732" max="9733" width="26.5703125" style="4" customWidth="1"/>
    <col min="9734" max="9734" width="3.5703125" style="4" customWidth="1"/>
    <col min="9735" max="9735" width="3.7109375" style="4" customWidth="1"/>
    <col min="9736" max="9736" width="28.7109375" style="4" customWidth="1"/>
    <col min="9737" max="9737" width="25.28515625" style="4" customWidth="1"/>
    <col min="9738" max="9983" width="11.42578125" style="4" customWidth="1"/>
    <col min="9984" max="9984" width="3.28515625" style="4"/>
    <col min="9985" max="9985" width="5.28515625" style="4" customWidth="1"/>
    <col min="9986" max="9986" width="3.28515625" style="4" customWidth="1"/>
    <col min="9987" max="9987" width="51.5703125" style="4" customWidth="1"/>
    <col min="9988" max="9989" width="26.5703125" style="4" customWidth="1"/>
    <col min="9990" max="9990" width="3.5703125" style="4" customWidth="1"/>
    <col min="9991" max="9991" width="3.7109375" style="4" customWidth="1"/>
    <col min="9992" max="9992" width="28.7109375" style="4" customWidth="1"/>
    <col min="9993" max="9993" width="25.28515625" style="4" customWidth="1"/>
    <col min="9994" max="10239" width="11.42578125" style="4" customWidth="1"/>
    <col min="10240" max="10240" width="3.28515625" style="4"/>
    <col min="10241" max="10241" width="5.28515625" style="4" customWidth="1"/>
    <col min="10242" max="10242" width="3.28515625" style="4" customWidth="1"/>
    <col min="10243" max="10243" width="51.5703125" style="4" customWidth="1"/>
    <col min="10244" max="10245" width="26.5703125" style="4" customWidth="1"/>
    <col min="10246" max="10246" width="3.5703125" style="4" customWidth="1"/>
    <col min="10247" max="10247" width="3.7109375" style="4" customWidth="1"/>
    <col min="10248" max="10248" width="28.7109375" style="4" customWidth="1"/>
    <col min="10249" max="10249" width="25.28515625" style="4" customWidth="1"/>
    <col min="10250" max="10495" width="11.42578125" style="4" customWidth="1"/>
    <col min="10496" max="10496" width="3.28515625" style="4"/>
    <col min="10497" max="10497" width="5.28515625" style="4" customWidth="1"/>
    <col min="10498" max="10498" width="3.28515625" style="4" customWidth="1"/>
    <col min="10499" max="10499" width="51.5703125" style="4" customWidth="1"/>
    <col min="10500" max="10501" width="26.5703125" style="4" customWidth="1"/>
    <col min="10502" max="10502" width="3.5703125" style="4" customWidth="1"/>
    <col min="10503" max="10503" width="3.7109375" style="4" customWidth="1"/>
    <col min="10504" max="10504" width="28.7109375" style="4" customWidth="1"/>
    <col min="10505" max="10505" width="25.28515625" style="4" customWidth="1"/>
    <col min="10506" max="10751" width="11.42578125" style="4" customWidth="1"/>
    <col min="10752" max="10752" width="3.28515625" style="4"/>
    <col min="10753" max="10753" width="5.28515625" style="4" customWidth="1"/>
    <col min="10754" max="10754" width="3.28515625" style="4" customWidth="1"/>
    <col min="10755" max="10755" width="51.5703125" style="4" customWidth="1"/>
    <col min="10756" max="10757" width="26.5703125" style="4" customWidth="1"/>
    <col min="10758" max="10758" width="3.5703125" style="4" customWidth="1"/>
    <col min="10759" max="10759" width="3.7109375" style="4" customWidth="1"/>
    <col min="10760" max="10760" width="28.7109375" style="4" customWidth="1"/>
    <col min="10761" max="10761" width="25.28515625" style="4" customWidth="1"/>
    <col min="10762" max="11007" width="11.42578125" style="4" customWidth="1"/>
    <col min="11008" max="11008" width="3.28515625" style="4"/>
    <col min="11009" max="11009" width="5.28515625" style="4" customWidth="1"/>
    <col min="11010" max="11010" width="3.28515625" style="4" customWidth="1"/>
    <col min="11011" max="11011" width="51.5703125" style="4" customWidth="1"/>
    <col min="11012" max="11013" width="26.5703125" style="4" customWidth="1"/>
    <col min="11014" max="11014" width="3.5703125" style="4" customWidth="1"/>
    <col min="11015" max="11015" width="3.7109375" style="4" customWidth="1"/>
    <col min="11016" max="11016" width="28.7109375" style="4" customWidth="1"/>
    <col min="11017" max="11017" width="25.28515625" style="4" customWidth="1"/>
    <col min="11018" max="11263" width="11.42578125" style="4" customWidth="1"/>
    <col min="11264" max="11264" width="3.28515625" style="4"/>
    <col min="11265" max="11265" width="5.28515625" style="4" customWidth="1"/>
    <col min="11266" max="11266" width="3.28515625" style="4" customWidth="1"/>
    <col min="11267" max="11267" width="51.5703125" style="4" customWidth="1"/>
    <col min="11268" max="11269" width="26.5703125" style="4" customWidth="1"/>
    <col min="11270" max="11270" width="3.5703125" style="4" customWidth="1"/>
    <col min="11271" max="11271" width="3.7109375" style="4" customWidth="1"/>
    <col min="11272" max="11272" width="28.7109375" style="4" customWidth="1"/>
    <col min="11273" max="11273" width="25.28515625" style="4" customWidth="1"/>
    <col min="11274" max="11519" width="11.42578125" style="4" customWidth="1"/>
    <col min="11520" max="11520" width="3.28515625" style="4"/>
    <col min="11521" max="11521" width="5.28515625" style="4" customWidth="1"/>
    <col min="11522" max="11522" width="3.28515625" style="4" customWidth="1"/>
    <col min="11523" max="11523" width="51.5703125" style="4" customWidth="1"/>
    <col min="11524" max="11525" width="26.5703125" style="4" customWidth="1"/>
    <col min="11526" max="11526" width="3.5703125" style="4" customWidth="1"/>
    <col min="11527" max="11527" width="3.7109375" style="4" customWidth="1"/>
    <col min="11528" max="11528" width="28.7109375" style="4" customWidth="1"/>
    <col min="11529" max="11529" width="25.28515625" style="4" customWidth="1"/>
    <col min="11530" max="11775" width="11.42578125" style="4" customWidth="1"/>
    <col min="11776" max="11776" width="3.28515625" style="4"/>
    <col min="11777" max="11777" width="5.28515625" style="4" customWidth="1"/>
    <col min="11778" max="11778" width="3.28515625" style="4" customWidth="1"/>
    <col min="11779" max="11779" width="51.5703125" style="4" customWidth="1"/>
    <col min="11780" max="11781" width="26.5703125" style="4" customWidth="1"/>
    <col min="11782" max="11782" width="3.5703125" style="4" customWidth="1"/>
    <col min="11783" max="11783" width="3.7109375" style="4" customWidth="1"/>
    <col min="11784" max="11784" width="28.7109375" style="4" customWidth="1"/>
    <col min="11785" max="11785" width="25.28515625" style="4" customWidth="1"/>
    <col min="11786" max="12031" width="11.42578125" style="4" customWidth="1"/>
    <col min="12032" max="12032" width="3.28515625" style="4"/>
    <col min="12033" max="12033" width="5.28515625" style="4" customWidth="1"/>
    <col min="12034" max="12034" width="3.28515625" style="4" customWidth="1"/>
    <col min="12035" max="12035" width="51.5703125" style="4" customWidth="1"/>
    <col min="12036" max="12037" width="26.5703125" style="4" customWidth="1"/>
    <col min="12038" max="12038" width="3.5703125" style="4" customWidth="1"/>
    <col min="12039" max="12039" width="3.7109375" style="4" customWidth="1"/>
    <col min="12040" max="12040" width="28.7109375" style="4" customWidth="1"/>
    <col min="12041" max="12041" width="25.28515625" style="4" customWidth="1"/>
    <col min="12042" max="12287" width="11.42578125" style="4" customWidth="1"/>
    <col min="12288" max="12288" width="3.28515625" style="4"/>
    <col min="12289" max="12289" width="5.28515625" style="4" customWidth="1"/>
    <col min="12290" max="12290" width="3.28515625" style="4" customWidth="1"/>
    <col min="12291" max="12291" width="51.5703125" style="4" customWidth="1"/>
    <col min="12292" max="12293" width="26.5703125" style="4" customWidth="1"/>
    <col min="12294" max="12294" width="3.5703125" style="4" customWidth="1"/>
    <col min="12295" max="12295" width="3.7109375" style="4" customWidth="1"/>
    <col min="12296" max="12296" width="28.7109375" style="4" customWidth="1"/>
    <col min="12297" max="12297" width="25.28515625" style="4" customWidth="1"/>
    <col min="12298" max="12543" width="11.42578125" style="4" customWidth="1"/>
    <col min="12544" max="12544" width="3.28515625" style="4"/>
    <col min="12545" max="12545" width="5.28515625" style="4" customWidth="1"/>
    <col min="12546" max="12546" width="3.28515625" style="4" customWidth="1"/>
    <col min="12547" max="12547" width="51.5703125" style="4" customWidth="1"/>
    <col min="12548" max="12549" width="26.5703125" style="4" customWidth="1"/>
    <col min="12550" max="12550" width="3.5703125" style="4" customWidth="1"/>
    <col min="12551" max="12551" width="3.7109375" style="4" customWidth="1"/>
    <col min="12552" max="12552" width="28.7109375" style="4" customWidth="1"/>
    <col min="12553" max="12553" width="25.28515625" style="4" customWidth="1"/>
    <col min="12554" max="12799" width="11.42578125" style="4" customWidth="1"/>
    <col min="12800" max="12800" width="3.28515625" style="4"/>
    <col min="12801" max="12801" width="5.28515625" style="4" customWidth="1"/>
    <col min="12802" max="12802" width="3.28515625" style="4" customWidth="1"/>
    <col min="12803" max="12803" width="51.5703125" style="4" customWidth="1"/>
    <col min="12804" max="12805" width="26.5703125" style="4" customWidth="1"/>
    <col min="12806" max="12806" width="3.5703125" style="4" customWidth="1"/>
    <col min="12807" max="12807" width="3.7109375" style="4" customWidth="1"/>
    <col min="12808" max="12808" width="28.7109375" style="4" customWidth="1"/>
    <col min="12809" max="12809" width="25.28515625" style="4" customWidth="1"/>
    <col min="12810" max="13055" width="11.42578125" style="4" customWidth="1"/>
    <col min="13056" max="13056" width="3.28515625" style="4"/>
    <col min="13057" max="13057" width="5.28515625" style="4" customWidth="1"/>
    <col min="13058" max="13058" width="3.28515625" style="4" customWidth="1"/>
    <col min="13059" max="13059" width="51.5703125" style="4" customWidth="1"/>
    <col min="13060" max="13061" width="26.5703125" style="4" customWidth="1"/>
    <col min="13062" max="13062" width="3.5703125" style="4" customWidth="1"/>
    <col min="13063" max="13063" width="3.7109375" style="4" customWidth="1"/>
    <col min="13064" max="13064" width="28.7109375" style="4" customWidth="1"/>
    <col min="13065" max="13065" width="25.28515625" style="4" customWidth="1"/>
    <col min="13066" max="13311" width="11.42578125" style="4" customWidth="1"/>
    <col min="13312" max="13312" width="3.28515625" style="4"/>
    <col min="13313" max="13313" width="5.28515625" style="4" customWidth="1"/>
    <col min="13314" max="13314" width="3.28515625" style="4" customWidth="1"/>
    <col min="13315" max="13315" width="51.5703125" style="4" customWidth="1"/>
    <col min="13316" max="13317" width="26.5703125" style="4" customWidth="1"/>
    <col min="13318" max="13318" width="3.5703125" style="4" customWidth="1"/>
    <col min="13319" max="13319" width="3.7109375" style="4" customWidth="1"/>
    <col min="13320" max="13320" width="28.7109375" style="4" customWidth="1"/>
    <col min="13321" max="13321" width="25.28515625" style="4" customWidth="1"/>
    <col min="13322" max="13567" width="11.42578125" style="4" customWidth="1"/>
    <col min="13568" max="13568" width="3.28515625" style="4"/>
    <col min="13569" max="13569" width="5.28515625" style="4" customWidth="1"/>
    <col min="13570" max="13570" width="3.28515625" style="4" customWidth="1"/>
    <col min="13571" max="13571" width="51.5703125" style="4" customWidth="1"/>
    <col min="13572" max="13573" width="26.5703125" style="4" customWidth="1"/>
    <col min="13574" max="13574" width="3.5703125" style="4" customWidth="1"/>
    <col min="13575" max="13575" width="3.7109375" style="4" customWidth="1"/>
    <col min="13576" max="13576" width="28.7109375" style="4" customWidth="1"/>
    <col min="13577" max="13577" width="25.28515625" style="4" customWidth="1"/>
    <col min="13578" max="13823" width="11.42578125" style="4" customWidth="1"/>
    <col min="13824" max="13824" width="3.28515625" style="4"/>
    <col min="13825" max="13825" width="5.28515625" style="4" customWidth="1"/>
    <col min="13826" max="13826" width="3.28515625" style="4" customWidth="1"/>
    <col min="13827" max="13827" width="51.5703125" style="4" customWidth="1"/>
    <col min="13828" max="13829" width="26.5703125" style="4" customWidth="1"/>
    <col min="13830" max="13830" width="3.5703125" style="4" customWidth="1"/>
    <col min="13831" max="13831" width="3.7109375" style="4" customWidth="1"/>
    <col min="13832" max="13832" width="28.7109375" style="4" customWidth="1"/>
    <col min="13833" max="13833" width="25.28515625" style="4" customWidth="1"/>
    <col min="13834" max="14079" width="11.42578125" style="4" customWidth="1"/>
    <col min="14080" max="14080" width="3.28515625" style="4"/>
    <col min="14081" max="14081" width="5.28515625" style="4" customWidth="1"/>
    <col min="14082" max="14082" width="3.28515625" style="4" customWidth="1"/>
    <col min="14083" max="14083" width="51.5703125" style="4" customWidth="1"/>
    <col min="14084" max="14085" width="26.5703125" style="4" customWidth="1"/>
    <col min="14086" max="14086" width="3.5703125" style="4" customWidth="1"/>
    <col min="14087" max="14087" width="3.7109375" style="4" customWidth="1"/>
    <col min="14088" max="14088" width="28.7109375" style="4" customWidth="1"/>
    <col min="14089" max="14089" width="25.28515625" style="4" customWidth="1"/>
    <col min="14090" max="14335" width="11.42578125" style="4" customWidth="1"/>
    <col min="14336" max="14336" width="3.28515625" style="4"/>
    <col min="14337" max="14337" width="5.28515625" style="4" customWidth="1"/>
    <col min="14338" max="14338" width="3.28515625" style="4" customWidth="1"/>
    <col min="14339" max="14339" width="51.5703125" style="4" customWidth="1"/>
    <col min="14340" max="14341" width="26.5703125" style="4" customWidth="1"/>
    <col min="14342" max="14342" width="3.5703125" style="4" customWidth="1"/>
    <col min="14343" max="14343" width="3.7109375" style="4" customWidth="1"/>
    <col min="14344" max="14344" width="28.7109375" style="4" customWidth="1"/>
    <col min="14345" max="14345" width="25.28515625" style="4" customWidth="1"/>
    <col min="14346" max="14591" width="11.42578125" style="4" customWidth="1"/>
    <col min="14592" max="14592" width="3.28515625" style="4"/>
    <col min="14593" max="14593" width="5.28515625" style="4" customWidth="1"/>
    <col min="14594" max="14594" width="3.28515625" style="4" customWidth="1"/>
    <col min="14595" max="14595" width="51.5703125" style="4" customWidth="1"/>
    <col min="14596" max="14597" width="26.5703125" style="4" customWidth="1"/>
    <col min="14598" max="14598" width="3.5703125" style="4" customWidth="1"/>
    <col min="14599" max="14599" width="3.7109375" style="4" customWidth="1"/>
    <col min="14600" max="14600" width="28.7109375" style="4" customWidth="1"/>
    <col min="14601" max="14601" width="25.28515625" style="4" customWidth="1"/>
    <col min="14602" max="14847" width="11.42578125" style="4" customWidth="1"/>
    <col min="14848" max="14848" width="3.28515625" style="4"/>
    <col min="14849" max="14849" width="5.28515625" style="4" customWidth="1"/>
    <col min="14850" max="14850" width="3.28515625" style="4" customWidth="1"/>
    <col min="14851" max="14851" width="51.5703125" style="4" customWidth="1"/>
    <col min="14852" max="14853" width="26.5703125" style="4" customWidth="1"/>
    <col min="14854" max="14854" width="3.5703125" style="4" customWidth="1"/>
    <col min="14855" max="14855" width="3.7109375" style="4" customWidth="1"/>
    <col min="14856" max="14856" width="28.7109375" style="4" customWidth="1"/>
    <col min="14857" max="14857" width="25.28515625" style="4" customWidth="1"/>
    <col min="14858" max="15103" width="11.42578125" style="4" customWidth="1"/>
    <col min="15104" max="15104" width="3.28515625" style="4"/>
    <col min="15105" max="15105" width="5.28515625" style="4" customWidth="1"/>
    <col min="15106" max="15106" width="3.28515625" style="4" customWidth="1"/>
    <col min="15107" max="15107" width="51.5703125" style="4" customWidth="1"/>
    <col min="15108" max="15109" width="26.5703125" style="4" customWidth="1"/>
    <col min="15110" max="15110" width="3.5703125" style="4" customWidth="1"/>
    <col min="15111" max="15111" width="3.7109375" style="4" customWidth="1"/>
    <col min="15112" max="15112" width="28.7109375" style="4" customWidth="1"/>
    <col min="15113" max="15113" width="25.28515625" style="4" customWidth="1"/>
    <col min="15114" max="15359" width="11.42578125" style="4" customWidth="1"/>
    <col min="15360" max="15360" width="3.28515625" style="4"/>
    <col min="15361" max="15361" width="5.28515625" style="4" customWidth="1"/>
    <col min="15362" max="15362" width="3.28515625" style="4" customWidth="1"/>
    <col min="15363" max="15363" width="51.5703125" style="4" customWidth="1"/>
    <col min="15364" max="15365" width="26.5703125" style="4" customWidth="1"/>
    <col min="15366" max="15366" width="3.5703125" style="4" customWidth="1"/>
    <col min="15367" max="15367" width="3.7109375" style="4" customWidth="1"/>
    <col min="15368" max="15368" width="28.7109375" style="4" customWidth="1"/>
    <col min="15369" max="15369" width="25.28515625" style="4" customWidth="1"/>
    <col min="15370" max="15615" width="11.42578125" style="4" customWidth="1"/>
    <col min="15616" max="15616" width="3.28515625" style="4"/>
    <col min="15617" max="15617" width="5.28515625" style="4" customWidth="1"/>
    <col min="15618" max="15618" width="3.28515625" style="4" customWidth="1"/>
    <col min="15619" max="15619" width="51.5703125" style="4" customWidth="1"/>
    <col min="15620" max="15621" width="26.5703125" style="4" customWidth="1"/>
    <col min="15622" max="15622" width="3.5703125" style="4" customWidth="1"/>
    <col min="15623" max="15623" width="3.7109375" style="4" customWidth="1"/>
    <col min="15624" max="15624" width="28.7109375" style="4" customWidth="1"/>
    <col min="15625" max="15625" width="25.28515625" style="4" customWidth="1"/>
    <col min="15626" max="15871" width="11.42578125" style="4" customWidth="1"/>
    <col min="15872" max="15872" width="3.28515625" style="4"/>
    <col min="15873" max="15873" width="5.28515625" style="4" customWidth="1"/>
    <col min="15874" max="15874" width="3.28515625" style="4" customWidth="1"/>
    <col min="15875" max="15875" width="51.5703125" style="4" customWidth="1"/>
    <col min="15876" max="15877" width="26.5703125" style="4" customWidth="1"/>
    <col min="15878" max="15878" width="3.5703125" style="4" customWidth="1"/>
    <col min="15879" max="15879" width="3.7109375" style="4" customWidth="1"/>
    <col min="15880" max="15880" width="28.7109375" style="4" customWidth="1"/>
    <col min="15881" max="15881" width="25.28515625" style="4" customWidth="1"/>
    <col min="15882" max="16127" width="11.42578125" style="4" customWidth="1"/>
    <col min="16128" max="16128" width="3.28515625" style="4"/>
    <col min="16129" max="16129" width="5.28515625" style="4" customWidth="1"/>
    <col min="16130" max="16130" width="3.28515625" style="4" customWidth="1"/>
    <col min="16131" max="16131" width="51.5703125" style="4" customWidth="1"/>
    <col min="16132" max="16133" width="26.5703125" style="4" customWidth="1"/>
    <col min="16134" max="16134" width="3.5703125" style="4" customWidth="1"/>
    <col min="16135" max="16135" width="3.7109375" style="4" customWidth="1"/>
    <col min="16136" max="16136" width="28.7109375" style="4" customWidth="1"/>
    <col min="16137" max="16137" width="25.28515625" style="4" customWidth="1"/>
    <col min="16138" max="16383" width="11.42578125" style="4" customWidth="1"/>
    <col min="16384" max="16384" width="3.28515625" style="4"/>
  </cols>
  <sheetData>
    <row r="4" spans="2:9" ht="17.25" customHeight="1" x14ac:dyDescent="0.25">
      <c r="B4" s="47" t="str">
        <f>+'[1]ESF - Situación Financiera'!B6</f>
        <v>EMPRESA DE GENERACION HIDROELECTRICA DOMINICANA</v>
      </c>
      <c r="C4" s="47"/>
      <c r="D4" s="47"/>
      <c r="E4" s="47"/>
      <c r="F4" s="47"/>
    </row>
    <row r="5" spans="2:9" ht="23.25" x14ac:dyDescent="0.25">
      <c r="B5" s="47" t="s">
        <v>7</v>
      </c>
      <c r="C5" s="47"/>
      <c r="D5" s="47"/>
      <c r="E5" s="47"/>
      <c r="F5" s="47"/>
    </row>
    <row r="6" spans="2:9" ht="23.25" x14ac:dyDescent="0.25">
      <c r="B6" s="47" t="s">
        <v>8</v>
      </c>
      <c r="C6" s="47"/>
      <c r="D6" s="47"/>
      <c r="E6" s="47"/>
      <c r="F6" s="47"/>
    </row>
    <row r="7" spans="2:9" ht="23.25" x14ac:dyDescent="0.25">
      <c r="B7" s="47" t="s">
        <v>9</v>
      </c>
      <c r="C7" s="47"/>
      <c r="D7" s="47"/>
      <c r="E7" s="47"/>
      <c r="F7" s="47"/>
    </row>
    <row r="8" spans="2:9" x14ac:dyDescent="0.25">
      <c r="B8" s="8"/>
      <c r="C8" s="8"/>
      <c r="D8" s="9"/>
      <c r="E8" s="9"/>
      <c r="F8" s="9"/>
    </row>
    <row r="9" spans="2:9" s="7" customFormat="1" x14ac:dyDescent="0.25">
      <c r="C9" s="10"/>
      <c r="D9" s="10"/>
      <c r="E9" s="10"/>
      <c r="F9" s="10"/>
    </row>
    <row r="10" spans="2:9" s="7" customFormat="1" ht="23.25" x14ac:dyDescent="0.25">
      <c r="B10" s="11"/>
      <c r="C10" s="12"/>
      <c r="D10" s="13">
        <v>2022</v>
      </c>
      <c r="E10" s="13">
        <v>2021</v>
      </c>
      <c r="F10" s="13"/>
    </row>
    <row r="11" spans="2:9" s="7" customFormat="1" x14ac:dyDescent="0.25">
      <c r="C11" s="14" t="s">
        <v>10</v>
      </c>
      <c r="D11" s="13"/>
      <c r="E11" s="13"/>
      <c r="F11" s="13"/>
    </row>
    <row r="12" spans="2:9" s="7" customFormat="1" x14ac:dyDescent="0.25">
      <c r="C12" s="12" t="s">
        <v>11</v>
      </c>
      <c r="D12" s="15">
        <f>-'[2]BALANZA 2022 Vs 01'!D351</f>
        <v>16726883415.959999</v>
      </c>
      <c r="E12" s="15">
        <f>'[2]BALANZA 2022 Vs 01'!G351</f>
        <v>14467188897.67</v>
      </c>
      <c r="F12" s="16"/>
      <c r="H12" s="17"/>
    </row>
    <row r="13" spans="2:9" s="7" customFormat="1" x14ac:dyDescent="0.25">
      <c r="C13" s="12" t="s">
        <v>12</v>
      </c>
      <c r="D13" s="49">
        <v>0</v>
      </c>
      <c r="E13" s="15">
        <f>-'[2]BALANZA 2022 Vs 01'!F353</f>
        <v>4802144392.1199999</v>
      </c>
      <c r="F13" s="16"/>
      <c r="H13" s="17"/>
    </row>
    <row r="14" spans="2:9" s="7" customFormat="1" x14ac:dyDescent="0.25">
      <c r="C14" s="12" t="s">
        <v>13</v>
      </c>
      <c r="D14" s="18">
        <f>-'[2]BALANZA 2022 Vs 01'!D363</f>
        <v>245583386.97999999</v>
      </c>
      <c r="E14" s="18">
        <f>-'[2]BALANZA 2022 Vs 01'!G363-'[2]BALANZA 2022 Vs 01'!F353</f>
        <v>-53991414.090000153</v>
      </c>
      <c r="F14" s="16"/>
    </row>
    <row r="15" spans="2:9" s="7" customFormat="1" x14ac:dyDescent="0.25">
      <c r="B15" s="10"/>
      <c r="C15" s="14" t="s">
        <v>14</v>
      </c>
      <c r="D15" s="19">
        <f>SUM(D12:D14)</f>
        <v>16972466802.939999</v>
      </c>
      <c r="E15" s="19">
        <f>E12+E13-E14</f>
        <v>19323324703.880001</v>
      </c>
      <c r="F15" s="20"/>
      <c r="H15" s="21"/>
      <c r="I15" s="22"/>
    </row>
    <row r="16" spans="2:9" s="7" customFormat="1" x14ac:dyDescent="0.25">
      <c r="B16" s="10"/>
      <c r="C16" s="14"/>
      <c r="D16" s="19"/>
      <c r="E16" s="19"/>
      <c r="F16" s="20"/>
      <c r="I16" s="22"/>
    </row>
    <row r="17" spans="2:10" s="7" customFormat="1" x14ac:dyDescent="0.25">
      <c r="C17" s="12" t="s">
        <v>0</v>
      </c>
      <c r="D17" s="19"/>
      <c r="E17" s="19"/>
      <c r="F17" s="20"/>
      <c r="H17" s="23"/>
    </row>
    <row r="18" spans="2:10" s="7" customFormat="1" x14ac:dyDescent="0.25">
      <c r="C18" s="24" t="s">
        <v>15</v>
      </c>
      <c r="D18" s="50">
        <f>'[2]BALANZA 2022 Vs 01'!E486</f>
        <v>5673916144.4300003</v>
      </c>
      <c r="E18" s="50">
        <f>'[2]BALANZA 2022 Vs 01'!F486</f>
        <v>6234153266.8000002</v>
      </c>
      <c r="F18" s="20"/>
      <c r="I18" s="2"/>
    </row>
    <row r="19" spans="2:10" s="7" customFormat="1" x14ac:dyDescent="0.25">
      <c r="C19" s="24"/>
      <c r="D19" s="19"/>
      <c r="E19" s="19"/>
      <c r="F19" s="20"/>
      <c r="H19" s="2"/>
      <c r="I19" s="2"/>
    </row>
    <row r="20" spans="2:10" s="7" customFormat="1" x14ac:dyDescent="0.25">
      <c r="C20" s="24" t="s">
        <v>16</v>
      </c>
      <c r="D20" s="19">
        <f>+D15-D18</f>
        <v>11298550658.509998</v>
      </c>
      <c r="E20" s="19">
        <f>+E15-E18</f>
        <v>13089171437.080002</v>
      </c>
      <c r="F20" s="20"/>
      <c r="H20" s="2"/>
      <c r="I20" s="2"/>
    </row>
    <row r="21" spans="2:10" s="7" customFormat="1" x14ac:dyDescent="0.25">
      <c r="C21" s="51" t="s">
        <v>17</v>
      </c>
      <c r="D21" s="20"/>
      <c r="E21" s="20"/>
      <c r="F21" s="20"/>
      <c r="H21" s="25"/>
    </row>
    <row r="22" spans="2:10" s="7" customFormat="1" x14ac:dyDescent="0.25">
      <c r="C22" s="12" t="s">
        <v>18</v>
      </c>
      <c r="D22" s="26">
        <f>'[2]BALANZA 2022 Vs 01'!D511</f>
        <v>1449145126.26</v>
      </c>
      <c r="E22" s="26">
        <f>'[2]BALANZA 2022 Vs 01'!F511</f>
        <v>1539110469.8299999</v>
      </c>
      <c r="F22" s="27"/>
      <c r="H22" s="25"/>
      <c r="I22" s="22"/>
    </row>
    <row r="23" spans="2:10" s="7" customFormat="1" x14ac:dyDescent="0.25">
      <c r="C23" s="12" t="s">
        <v>19</v>
      </c>
      <c r="D23" s="28">
        <f>'[2]BALANZA 2022 Vs 01'!D566</f>
        <v>282679880.00999999</v>
      </c>
      <c r="E23" s="28">
        <f>'[2]BALANZA 2022 Vs 01'!F566</f>
        <v>191120578.86000001</v>
      </c>
      <c r="F23" s="27"/>
      <c r="H23" s="25"/>
    </row>
    <row r="24" spans="2:10" s="7" customFormat="1" x14ac:dyDescent="0.25">
      <c r="C24" s="12" t="s">
        <v>20</v>
      </c>
      <c r="D24" s="29">
        <f>'[2]BALANZA 2022 Vs 01'!D557+'[2]BALANZA 2022 Vs 01'!D561</f>
        <v>266247960.80000001</v>
      </c>
      <c r="E24" s="29">
        <f>'[2]BALANZA 2022 Vs 01'!F557+'[2]BALANZA 2022 Vs 01'!F561</f>
        <v>96391945.400000006</v>
      </c>
      <c r="F24" s="16"/>
      <c r="H24" s="25"/>
      <c r="J24" s="30"/>
    </row>
    <row r="25" spans="2:10" s="7" customFormat="1" x14ac:dyDescent="0.25">
      <c r="C25" s="12" t="s">
        <v>21</v>
      </c>
      <c r="D25" s="29">
        <f>'[2]BALANZA 2022 Vs 01'!D644+'[2]BALANZA 2022 Vs 01'!D649</f>
        <v>199497541.07999998</v>
      </c>
      <c r="E25" s="29">
        <f>'[2]BALANZA 2022 Vs 01'!F644+'[2]BALANZA 2022 Vs 01'!F649</f>
        <v>158834557.68000001</v>
      </c>
      <c r="F25" s="16"/>
      <c r="H25" s="25"/>
    </row>
    <row r="26" spans="2:10" s="7" customFormat="1" x14ac:dyDescent="0.25">
      <c r="C26" s="12" t="s">
        <v>22</v>
      </c>
      <c r="D26" s="29">
        <f>'[2]BALANZA 2022 Vs 01'!D628</f>
        <v>369684433.18000001</v>
      </c>
      <c r="E26" s="29">
        <f>'[2]BALANZA 2022 Vs 01'!F628</f>
        <v>274221966.27999997</v>
      </c>
      <c r="F26" s="16"/>
      <c r="H26" s="25"/>
      <c r="J26" s="30"/>
    </row>
    <row r="27" spans="2:10" s="7" customFormat="1" x14ac:dyDescent="0.25">
      <c r="C27" s="12" t="s">
        <v>23</v>
      </c>
      <c r="D27" s="31">
        <f>'[2]BALANZA 2022 Vs 01'!D639</f>
        <v>4237240031.0100002</v>
      </c>
      <c r="E27" s="31">
        <f>'[2]BALANZA 2022 Vs 01'!F639</f>
        <v>3383327703.2199998</v>
      </c>
      <c r="F27" s="16"/>
      <c r="H27" s="25"/>
      <c r="I27" s="22"/>
    </row>
    <row r="28" spans="2:10" s="7" customFormat="1" x14ac:dyDescent="0.25">
      <c r="C28" s="14" t="s">
        <v>24</v>
      </c>
      <c r="D28" s="32">
        <f>SUM(D22:D27)</f>
        <v>6804494972.3400002</v>
      </c>
      <c r="E28" s="32">
        <f>SUM(E22:E27)</f>
        <v>5643007221.2700005</v>
      </c>
      <c r="F28" s="20"/>
      <c r="H28" s="25"/>
    </row>
    <row r="29" spans="2:10" s="7" customFormat="1" x14ac:dyDescent="0.25">
      <c r="C29" s="14"/>
      <c r="D29" s="20"/>
      <c r="E29" s="20"/>
      <c r="F29" s="20"/>
      <c r="H29" s="25"/>
    </row>
    <row r="30" spans="2:10" s="7" customFormat="1" x14ac:dyDescent="0.25">
      <c r="B30" s="33"/>
      <c r="C30" s="12"/>
      <c r="D30" s="16"/>
      <c r="E30" s="16"/>
      <c r="F30" s="16"/>
      <c r="H30" s="2"/>
    </row>
    <row r="31" spans="2:10" s="7" customFormat="1" ht="32.25" thickBot="1" x14ac:dyDescent="0.3">
      <c r="C31" s="34" t="s">
        <v>25</v>
      </c>
      <c r="D31" s="35">
        <f>+D20-D28</f>
        <v>4494055686.1699982</v>
      </c>
      <c r="E31" s="35">
        <f>+E20-E28</f>
        <v>7446164215.8100014</v>
      </c>
      <c r="F31" s="36"/>
      <c r="H31" s="25"/>
    </row>
    <row r="32" spans="2:10" s="7" customFormat="1" ht="19.5" thickTop="1" x14ac:dyDescent="0.25">
      <c r="C32" s="34"/>
      <c r="D32" s="2"/>
      <c r="E32" s="2"/>
      <c r="F32" s="36"/>
    </row>
    <row r="33" spans="1:7" s="7" customFormat="1" x14ac:dyDescent="0.25">
      <c r="C33" s="34"/>
      <c r="D33" s="37"/>
      <c r="E33" s="2"/>
      <c r="F33" s="37"/>
    </row>
    <row r="34" spans="1:7" s="7" customFormat="1" x14ac:dyDescent="0.25">
      <c r="B34" s="48" t="s">
        <v>26</v>
      </c>
      <c r="C34" s="48"/>
      <c r="D34" s="48"/>
      <c r="E34" s="48"/>
      <c r="F34" s="48"/>
    </row>
    <row r="35" spans="1:7" ht="23.25" x14ac:dyDescent="0.25">
      <c r="B35" s="11"/>
      <c r="C35" s="38"/>
      <c r="D35" s="10"/>
      <c r="E35" s="10"/>
      <c r="F35" s="10"/>
    </row>
    <row r="36" spans="1:7" s="5" customFormat="1" ht="15" x14ac:dyDescent="0.25">
      <c r="A36" s="39"/>
      <c r="C36" s="3" t="s">
        <v>1</v>
      </c>
      <c r="D36" s="40" t="s">
        <v>2</v>
      </c>
      <c r="E36" s="40" t="s">
        <v>2</v>
      </c>
      <c r="F36" s="40"/>
    </row>
    <row r="37" spans="1:7" s="5" customFormat="1" ht="15" x14ac:dyDescent="0.25">
      <c r="A37" s="39"/>
      <c r="C37" s="3"/>
      <c r="D37" s="40"/>
      <c r="E37" s="40"/>
      <c r="F37" s="40"/>
    </row>
    <row r="38" spans="1:7" s="5" customFormat="1" ht="15" x14ac:dyDescent="0.25">
      <c r="A38" s="39"/>
      <c r="C38" s="41"/>
      <c r="D38" s="42"/>
      <c r="E38" s="42"/>
      <c r="F38" s="42"/>
    </row>
    <row r="39" spans="1:7" s="5" customFormat="1" ht="15" x14ac:dyDescent="0.25">
      <c r="A39" s="39"/>
      <c r="C39" s="41" t="s">
        <v>3</v>
      </c>
      <c r="D39" s="43" t="s">
        <v>4</v>
      </c>
      <c r="E39" s="43" t="s">
        <v>4</v>
      </c>
      <c r="F39" s="43"/>
    </row>
    <row r="40" spans="1:7" s="5" customFormat="1" ht="15" x14ac:dyDescent="0.25">
      <c r="A40" s="39"/>
      <c r="C40" s="41" t="s">
        <v>5</v>
      </c>
      <c r="D40" s="43" t="s">
        <v>6</v>
      </c>
      <c r="E40" s="43" t="s">
        <v>6</v>
      </c>
      <c r="F40" s="43"/>
    </row>
    <row r="41" spans="1:7" s="5" customFormat="1" ht="15" x14ac:dyDescent="0.25">
      <c r="A41" s="39"/>
      <c r="C41" s="44"/>
      <c r="D41" s="6"/>
      <c r="E41" s="6"/>
      <c r="F41" s="6"/>
    </row>
    <row r="42" spans="1:7" ht="15" x14ac:dyDescent="0.2">
      <c r="A42" s="1"/>
      <c r="D42" s="6"/>
      <c r="E42" s="6"/>
      <c r="F42" s="6"/>
      <c r="G42" s="45"/>
    </row>
    <row r="43" spans="1:7" x14ac:dyDescent="0.25">
      <c r="C43" s="5"/>
      <c r="D43" s="46"/>
      <c r="E43" s="46"/>
      <c r="F43" s="46"/>
    </row>
  </sheetData>
  <mergeCells count="5">
    <mergeCell ref="B4:F4"/>
    <mergeCell ref="B5:F5"/>
    <mergeCell ref="B6:F6"/>
    <mergeCell ref="B7:F7"/>
    <mergeCell ref="B34:F3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2023-01-24T17:53:35Z</dcterms:created>
  <dcterms:modified xsi:type="dcterms:W3CDTF">2023-01-25T17:26:09Z</dcterms:modified>
</cp:coreProperties>
</file>